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775" activeTab="0"/>
  </bookViews>
  <sheets>
    <sheet name="Лист1" sheetId="1" r:id="rId1"/>
    <sheet name="Лист3" sheetId="2" r:id="rId2"/>
  </sheets>
  <definedNames>
    <definedName name="_xlnm.Print_Area" localSheetId="0">'Лист1'!$A$1:$I$449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8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<sst xmlns="http://schemas.openxmlformats.org/spreadsheetml/2006/main" count="2058" uniqueCount="379">
  <si>
    <t>Наименование</t>
  </si>
  <si>
    <t>РЗ</t>
  </si>
  <si>
    <t>ПР</t>
  </si>
  <si>
    <t>КЦСР</t>
  </si>
  <si>
    <t>КВР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</si>
  <si>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</si>
  <si>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</si>
  <si>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</si>
  <si>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</si>
  <si>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</si>
  <si>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</si>
  <si>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Резервные фонды</t>
  </si>
  <si>
    <t>070 00 00</t>
  </si>
  <si>
    <t>Резервные фонды местных администраций</t>
  </si>
  <si>
    <t>070 05 00</t>
  </si>
  <si>
    <t>Выравнивание бюджетной обеспеченности</t>
  </si>
  <si>
    <t>516 00 00</t>
  </si>
  <si>
    <t>516 01 00</t>
  </si>
  <si>
    <t>ИТОГО:</t>
  </si>
  <si>
    <t>Другие общегосударственные вопросы</t>
  </si>
  <si>
    <t>Целевые программы муниципальных образований</t>
  </si>
  <si>
    <t>795 00 00</t>
  </si>
  <si>
    <t>Другие вопросы в области национальной экономики</t>
  </si>
  <si>
    <t>Жилищное хозяйство</t>
  </si>
  <si>
    <t>Коммунальное хозяйство</t>
  </si>
  <si>
    <t>Молодежная политика и оздоровление детей</t>
  </si>
  <si>
    <t>795 04 00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</si>
  <si>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</si>
  <si>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</si>
  <si>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</si>
  <si>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</si>
  <si>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</si>
  <si>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</si>
  <si>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</si>
  <si>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Детские дошкольные учреждения</t>
  </si>
  <si>
    <t>420 00 00</t>
  </si>
  <si>
    <t>420 99 00</t>
  </si>
  <si>
    <t>Субсидии некоммерческим организациям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</si>
  <si>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</si>
  <si>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</si>
  <si>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</si>
  <si>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</si>
  <si>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</si>
  <si>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</si>
  <si>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</si>
  <si>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</si>
  <si>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</si>
  <si>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</si>
  <si>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</si>
  <si>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795 01 00</t>
  </si>
  <si>
    <t>795 03 00</t>
  </si>
  <si>
    <t>795 05 00</t>
  </si>
  <si>
    <t>795 06 00</t>
  </si>
  <si>
    <t>795 07 00</t>
  </si>
  <si>
    <t>795 10 00</t>
  </si>
  <si>
    <t>«Комплексные меры противодействия злоупотребления наркотическими средствами и психотропными веществами» на 2011-2013 г."</t>
  </si>
  <si>
    <t>795 02 00</t>
  </si>
  <si>
    <t>Профилактика безнадзорности и  несовершеннолетних в Усольском районе  на 2011 -2013гг</t>
  </si>
  <si>
    <t>795 22 00</t>
  </si>
  <si>
    <t>Учреждения по внешкольной работе с детьми (музыкальные школы)</t>
  </si>
  <si>
    <t>Культура</t>
  </si>
  <si>
    <t>Библиотеки</t>
  </si>
  <si>
    <t>Другие вопросы в области культуры, кинематографии</t>
  </si>
  <si>
    <t>901</t>
  </si>
  <si>
    <t>01</t>
  </si>
  <si>
    <t>00</t>
  </si>
  <si>
    <t>000</t>
  </si>
  <si>
    <t>06</t>
  </si>
  <si>
    <t>07</t>
  </si>
  <si>
    <t>04</t>
  </si>
  <si>
    <t>03</t>
  </si>
  <si>
    <t>02</t>
  </si>
  <si>
    <t>002 03 00</t>
  </si>
  <si>
    <t>500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</si>
  <si>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 (Глава муниципального образования)</t>
  </si>
  <si>
    <t>05</t>
  </si>
  <si>
    <t>902</t>
  </si>
  <si>
    <t>13</t>
  </si>
  <si>
    <t>12</t>
  </si>
  <si>
    <t>491 00 00</t>
  </si>
  <si>
    <t>Доплаты к пенсиям, дополнительное пенсионное обеспечение</t>
  </si>
  <si>
    <t>491 01 00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</si>
  <si>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</si>
  <si>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10</t>
  </si>
  <si>
    <t>795 30 00</t>
  </si>
  <si>
    <t>Молодым семьям - доступное жилье 2007-2019 гг.</t>
  </si>
  <si>
    <t>11</t>
  </si>
  <si>
    <t>Дума муниципального района Усольского районного муниципального образования</t>
  </si>
  <si>
    <t>903</t>
  </si>
  <si>
    <t>019</t>
  </si>
  <si>
    <t>09</t>
  </si>
  <si>
    <t>905</t>
  </si>
  <si>
    <t>08</t>
  </si>
  <si>
    <t>440 00 00</t>
  </si>
  <si>
    <t>442 00 00</t>
  </si>
  <si>
    <t>442 99 00</t>
  </si>
  <si>
    <t>ВСЕГО:</t>
  </si>
  <si>
    <t>Председатель Комитета финансов администрации муниципального района УРМО</t>
  </si>
  <si>
    <t>010</t>
  </si>
  <si>
    <t>Фонд софинансирования</t>
  </si>
  <si>
    <t>Н.А.Касимовская</t>
  </si>
  <si>
    <t>Погашение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на обязательное пенсионное страхование, сложившейся за период с 1 января 2002 года до 31 декабря 2009 года, и по страховым взносам на обязательное пенсионное страхование, обязательное медицинское страхование и обязательное социальное страхование на случай временной нетрудоспособности и в связи с материнством за период 2010-2011 годы, а также пеней и штрафов, начисленных на задолженность 2010-2011 годов</t>
  </si>
  <si>
    <t>590 00 00</t>
  </si>
  <si>
    <t>Органы внутренних дел</t>
  </si>
  <si>
    <t>Долгосрочные целевые программы</t>
  </si>
  <si>
    <t>522 00 00</t>
  </si>
  <si>
    <t>522 55 00</t>
  </si>
  <si>
    <t>Долгосрочная целевая программа Иркутской области «100 модельных домов культуры Приангарью» на 2011-2014 гг."</t>
  </si>
  <si>
    <t>Администрация муниципального района Усольского районного муниципального образования</t>
  </si>
  <si>
    <t>Обеспечение деятельности (оказание услуг) подведомственных учреждений</t>
  </si>
  <si>
    <t>Учреждения культуры и мероприятия в сфере культуры и кинематографии</t>
  </si>
  <si>
    <t>к Решению Думы муниципального района</t>
  </si>
  <si>
    <t>Усольского районного муниципального образования</t>
  </si>
  <si>
    <t>тыс. руб.</t>
  </si>
  <si>
    <t>ОБЩЕГОСУДАРСТВЕННЫЕ ВОПРОСЫ</t>
  </si>
  <si>
    <t>120</t>
  </si>
  <si>
    <t>240</t>
  </si>
  <si>
    <t>850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</si>
  <si>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</si>
  <si>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</si>
  <si>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Уплата налогов, сборов и иных платежей</t>
  </si>
  <si>
    <t>870</t>
  </si>
  <si>
    <t>Резервные средства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</si>
  <si>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</si>
  <si>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</si>
  <si>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Комитет финансов администрации муниципального района Усольского районного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</si>
  <si>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</si>
  <si>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</si>
  <si>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310</t>
  </si>
  <si>
    <t>Публичные нормативные социальные выплаты гражданам</t>
  </si>
  <si>
    <t>610</t>
  </si>
  <si>
    <t>Субсидии бюджетным учреждениям</t>
  </si>
  <si>
    <t>110</t>
  </si>
  <si>
    <t>Расходы на выплату персоналу казенных учреждений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</si>
  <si>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</si>
  <si>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</si>
  <si>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</si>
  <si>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</si>
  <si>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</si>
  <si>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</si>
  <si>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</si>
  <si>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ФИЗКУЛЬТУРА И СПОРТ</t>
  </si>
  <si>
    <t>Отдел культуры и молодежной политики муниципального района Усольского районного муниципального образования</t>
  </si>
  <si>
    <t>510</t>
  </si>
  <si>
    <t>Дотация</t>
  </si>
  <si>
    <t>002 11 00</t>
  </si>
  <si>
    <t>Председатель представительного органа муниципального образования</t>
  </si>
  <si>
    <t>Субсидии бюджетным учреждениям ОБ</t>
  </si>
  <si>
    <t>Субсидии бюджетным учреждениям МБ</t>
  </si>
  <si>
    <t>ФИЗИЧЕСКАЯ КУЛЬТУРА И СПОРТ</t>
  </si>
  <si>
    <t xml:space="preserve">Физическая культура   </t>
  </si>
  <si>
    <t>ГРБС</t>
  </si>
  <si>
    <t>"Об утверждении бюджета на 2014 год</t>
  </si>
  <si>
    <t>и на плановый период 2015 и 2016 годов"</t>
  </si>
  <si>
    <t>Плановые назначения на 2014 год</t>
  </si>
  <si>
    <t>795 11 00</t>
  </si>
  <si>
    <t>795 11 03</t>
  </si>
  <si>
    <t>МП "Формирование устойчивой экономической базы"</t>
  </si>
  <si>
    <t>ПП "Повышение эффективноти бюджетных расходов на 2014-2016 гг."</t>
  </si>
  <si>
    <t>Комитет по образованию муниципального района Усольского районного муниципального образования</t>
  </si>
  <si>
    <t>Муниципальные программы муниципальных образований</t>
  </si>
  <si>
    <t xml:space="preserve">Муниципальные программы муниципальных образований </t>
  </si>
  <si>
    <t>795 05 01</t>
  </si>
  <si>
    <t>795 05 02</t>
  </si>
  <si>
    <t>ПП "Обеспечение безопасности школьных перевозок"</t>
  </si>
  <si>
    <t>Плановые назначения на 2015 год</t>
  </si>
  <si>
    <t>Плановые назначения на 2016 год</t>
  </si>
  <si>
    <t>Государственная программа Иркутской области «Доступное жилье» на 2014-2020 годы</t>
  </si>
  <si>
    <t>640 00 00</t>
  </si>
  <si>
    <t>64Г 00 00</t>
  </si>
  <si>
    <t>Основное мероприятие «Учет детей-сирот и детей, оставшихся без попечения родителей, лиц из числа детей-сирот и детей, оставшихся без попечения родителей, которые подлежат обеспечению жилыми помещениями» на 2014 - 2018 годы</t>
  </si>
  <si>
    <t>64Г 02 00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</si>
  <si>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</si>
  <si>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64Г 02 02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</si>
  <si>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на 2014 - 2018 гг.</t>
  </si>
  <si>
    <t>Судебная система</t>
  </si>
  <si>
    <t xml:space="preserve">Государственная программа Иркутской области «Совершенствование механизмов управления экономическим развитием» на 2014-2018 годы </t>
  </si>
  <si>
    <t>600 00 00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</si>
  <si>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</si>
  <si>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Фонд компенсаций</t>
  </si>
  <si>
    <t>009</t>
  </si>
  <si>
    <t>Государственная программа Иркутской области «Развитие культуры» на 2014-2018 годы</t>
  </si>
  <si>
    <t>550 00 00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</si>
  <si>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</si>
  <si>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551 00 00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</si>
  <si>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</si>
  <si>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551 03 00</t>
  </si>
  <si>
    <t>Государственная программа Иркутской области «Труд и занятость» на 2014-2018 годы</t>
  </si>
  <si>
    <t>570 00 00</t>
  </si>
  <si>
    <t>Подпрограмма «Улучшение условий и охраны труда в Иркутской области» на 2014 - 2018 годы</t>
  </si>
  <si>
    <t>571 00 00</t>
  </si>
  <si>
    <t>Основное мероприятие «Улучшение условий и охраны труда в Иркутской области» на 2014 - 2018 годы</t>
  </si>
  <si>
    <t>571 01 00</t>
  </si>
  <si>
    <t>Субвенции на осуществление отдельных областных государственных полномочий в сфере труда</t>
  </si>
  <si>
    <t>571 01 03</t>
  </si>
  <si>
    <t>Подпрограмма «Государственная политика в сфере экономического развития Иркутской области» на 2014 - 2016 годы</t>
  </si>
  <si>
    <t>601 00 00</t>
  </si>
  <si>
    <t>Основное мероприятие «Обеспечение эффективного управления экономическим развитием Иркутской области» на 2014 - 2016 годы</t>
  </si>
  <si>
    <t>601 01 00</t>
  </si>
  <si>
    <t>Субвенции на 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</si>
  <si>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601 01 04</t>
  </si>
  <si>
    <t>Непрограммные расходы</t>
  </si>
  <si>
    <t>900 00 00</t>
  </si>
  <si>
    <t>Обеспечение реализации полномочий Департамента по обеспечению деятельности мировых судей Иркутской области</t>
  </si>
  <si>
    <t>905 00 00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</si>
  <si>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</si>
  <si>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905 05 00</t>
  </si>
  <si>
    <t>Дорожное хозяйство</t>
  </si>
  <si>
    <t>315 00 00</t>
  </si>
  <si>
    <t>315 01 00</t>
  </si>
  <si>
    <t>Содержание и управление дорожным хозяйством</t>
  </si>
  <si>
    <t xml:space="preserve">795 00 00 </t>
  </si>
  <si>
    <t>МП "Улучшение условий и охраны труда в УРМО"</t>
  </si>
  <si>
    <t>ОМ "Снижение уровня производственного травматизма"</t>
  </si>
  <si>
    <t>795 10 01</t>
  </si>
  <si>
    <t>ПП "Улучшение условий и охраны труда в администрации"</t>
  </si>
  <si>
    <t>795 10 02</t>
  </si>
  <si>
    <t xml:space="preserve">795 10 02 </t>
  </si>
  <si>
    <t>МП  "Формирование устойчивой экономической базы"</t>
  </si>
  <si>
    <t>ПП "Совершенствование системы управления  муниципальным имуществом"</t>
  </si>
  <si>
    <t>795 11 04</t>
  </si>
  <si>
    <t>795 11 01</t>
  </si>
  <si>
    <t>795 11 02</t>
  </si>
  <si>
    <t>795 10 03</t>
  </si>
  <si>
    <t>ПП "Улучшение условий и охраны труда в образовательных учреждениях"</t>
  </si>
  <si>
    <t>795 10 04</t>
  </si>
  <si>
    <t>ПП "Улучшение условий и охраны труда в учреждениях культуры"</t>
  </si>
  <si>
    <t>795 04 03</t>
  </si>
  <si>
    <t>795 04 05</t>
  </si>
  <si>
    <t>795 04 01</t>
  </si>
  <si>
    <t xml:space="preserve">795 04 01 </t>
  </si>
  <si>
    <t>795 04 02</t>
  </si>
  <si>
    <t xml:space="preserve">795 04 02 </t>
  </si>
  <si>
    <t>Другие вопросы в области охраны окружающей среды</t>
  </si>
  <si>
    <t>795 04 04</t>
  </si>
  <si>
    <t>Государственная программа Иркутской области «Развитие образования» на 2014-2018 годы</t>
  </si>
  <si>
    <t>510 00 00</t>
  </si>
  <si>
    <t>Подпрограмма «Дошкольное, общее и дополнительное образование» на 2014 - 2018 годы</t>
  </si>
  <si>
    <t>511 00 00</t>
  </si>
  <si>
    <t>Основное мероприятие «Оказание поддержки муниципальным образованиям Иркутской области при реализации дошкольных образовательных программ» на 2014 - 2018 годы</t>
  </si>
  <si>
    <t>511 08 00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</si>
  <si>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</si>
  <si>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511 08 02</t>
  </si>
  <si>
    <t xml:space="preserve">795 01 01 </t>
  </si>
  <si>
    <t>795 01 01</t>
  </si>
  <si>
    <t>795 01 02</t>
  </si>
  <si>
    <t>795 01 05</t>
  </si>
  <si>
    <t xml:space="preserve">610 </t>
  </si>
  <si>
    <t>795 01 06</t>
  </si>
  <si>
    <t xml:space="preserve">795 01 06 </t>
  </si>
  <si>
    <t>795 01 08</t>
  </si>
  <si>
    <t xml:space="preserve">795 01 08 </t>
  </si>
  <si>
    <t>Основное мероприятие «Оказание поддержки муниципальным образованиям Иркутской области при реализации общеобразовательных (начального общего, основного общего, среднего общего образования) программ» на 2014 - 2018 годы</t>
  </si>
  <si>
    <t>511 09 00</t>
  </si>
  <si>
    <t>Субвенция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</si>
  <si>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511 09 02</t>
  </si>
  <si>
    <t>795 01 03</t>
  </si>
  <si>
    <t xml:space="preserve">903 </t>
  </si>
  <si>
    <t xml:space="preserve">07 </t>
  </si>
  <si>
    <t>795 01 04</t>
  </si>
  <si>
    <t>795 01 07</t>
  </si>
  <si>
    <t xml:space="preserve">795 01 07 </t>
  </si>
  <si>
    <t>Муниципальные программы муниципальных образований (421)</t>
  </si>
  <si>
    <t>Муниципальные программы муниципальных образований (423)</t>
  </si>
  <si>
    <t>ПП "Реализация единой культурной политики на территории УРМО на 2014-2016гг."</t>
  </si>
  <si>
    <t>795 02 01</t>
  </si>
  <si>
    <t>795  02 20</t>
  </si>
  <si>
    <t>МП "Безопасность населения и территории"</t>
  </si>
  <si>
    <t>ПП "Обеспечение пожарной безопасности в учреждениях культуры"</t>
  </si>
  <si>
    <t>795 06 03</t>
  </si>
  <si>
    <t>795 03 01</t>
  </si>
  <si>
    <t>795 03 02</t>
  </si>
  <si>
    <t>795 03 04</t>
  </si>
  <si>
    <t>795 03 06</t>
  </si>
  <si>
    <t>795 06 01</t>
  </si>
  <si>
    <t xml:space="preserve">795 06 02 </t>
  </si>
  <si>
    <t>795 06 02</t>
  </si>
  <si>
    <t>Субсидии бюджетам муниципальных образований Иркутской области на развитие домов культуры</t>
  </si>
  <si>
    <t>551 01 00</t>
  </si>
  <si>
    <t>Субсидии бюджетам муниципальных образований Иркутской области на развитие публичных центров правовой, деловой и социально-значимой информации центральных районных библиотек Иркутской области</t>
  </si>
  <si>
    <t>551 02 00</t>
  </si>
  <si>
    <t>795 02 10</t>
  </si>
  <si>
    <t>795 02 30</t>
  </si>
  <si>
    <t>Субсидии бюджетным учреждениям (комплектование книжных фондов)</t>
  </si>
  <si>
    <t>Муниципальные программы муниципальных образований (440)</t>
  </si>
  <si>
    <t>Муниципальные программы муниципальных образований (442)</t>
  </si>
  <si>
    <t xml:space="preserve">Пенсионное обеспечение </t>
  </si>
  <si>
    <t>795 09 00</t>
  </si>
  <si>
    <t xml:space="preserve">795 09 03 </t>
  </si>
  <si>
    <t>795 09 03</t>
  </si>
  <si>
    <t>Государственная программа Иркутской области «Социальная поддержка населения» на 2014-2018 годы</t>
  </si>
  <si>
    <t>530 00 00</t>
  </si>
  <si>
    <t>Подпрограмма «Социальная поддержка населения Иркутской области» на 2014 - 2018 годы</t>
  </si>
  <si>
    <t>533 00 00</t>
  </si>
  <si>
    <t>Основное мероприятие «Обеспечение предоставления мер социальной поддержки и социальных услуг отдельным категориям граждан в рамках полномочий министерства социального развития, опеки и попечительства Иркутской области» на 2014 - 2018 годы</t>
  </si>
  <si>
    <t>533 01 00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</si>
  <si>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</si>
  <si>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533 01 10</t>
  </si>
  <si>
    <t>Субвенции на предоставление гражданам субсидий на оплату жилых помещений и коммунальных услуг</t>
  </si>
  <si>
    <t>533 01 11</t>
  </si>
  <si>
    <t>Подпрограмма «Дети Приангарья» на 2014 - 2018 годы</t>
  </si>
  <si>
    <t>535 00 00</t>
  </si>
  <si>
    <t>Основное мероприятие «Развитие системы государственной поддержки семей в связи с рождением и воспитанием детей в рамках полномочий министерства социального развития, опеки и попечительства Иркутской области » на 2014 - 2018 годы</t>
  </si>
  <si>
    <t>535 05 00</t>
  </si>
  <si>
    <t>Субвенция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</si>
  <si>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535 05 02</t>
  </si>
  <si>
    <t>535 05 01</t>
  </si>
  <si>
    <t>Основное мероприятие «Кадровое и информационное обеспечение семейной политики, информирование населения об услугах, предоставляемых детям и семьям с детьми в Иркутской области, в рамках полномочий министерства социального развития, опеки и попечительства Иркутской области» на 2014 - 2018 годы</t>
  </si>
  <si>
    <t>535 16 00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</si>
  <si>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</si>
  <si>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535 16 02</t>
  </si>
  <si>
    <t>795 09 01</t>
  </si>
  <si>
    <t>ПП "Празднование Победы в Великой Отечественной войне"</t>
  </si>
  <si>
    <t>795 09 02</t>
  </si>
  <si>
    <t>795 08 00</t>
  </si>
  <si>
    <t>795 03 05</t>
  </si>
  <si>
    <t>795 03 03</t>
  </si>
  <si>
    <t>795 12 00</t>
  </si>
  <si>
    <t>ОБСЛУЖИВАНИЕ ГОСУДАРСТВЕННОГО И МУНИЦИПАЛЬНОГО ДОЛГА</t>
  </si>
  <si>
    <t xml:space="preserve">00 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</si>
  <si>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</si>
  <si>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</si>
  <si>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</si>
  <si>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государственному (муниципальному) долгу субъекта Российской Федерации</t>
  </si>
  <si>
    <t>065 02 00</t>
  </si>
  <si>
    <t>Обслуживание государственного (муниципального) долга субъекта Российской Федерации</t>
  </si>
  <si>
    <t>720</t>
  </si>
  <si>
    <t>Приложение №12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</si>
  <si>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</si>
  <si>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</si>
  <si>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В ВЕДОМСТВЕННОЙ СТРУКТУРЕ РАСХОДОВ БЮДЖЕТА МР УРМО НА 2014 ГОД</t>
  </si>
  <si>
    <t>ПП "Поддержка и развитие малого предпринимательства в УРМО "</t>
  </si>
  <si>
    <t>ПП "Обеспечение пожарной безопасности в образовательных учреждениях Усольского района "</t>
  </si>
  <si>
    <t>ПП"Обеспечение охраны образовательных учреждений Усольского района"</t>
  </si>
  <si>
    <t>ПП "Старшее поколение "</t>
  </si>
  <si>
    <t>440 99 00</t>
  </si>
  <si>
    <t>МП "Повышение безопасности дорожного движения на территории Усольского района на 2014-2016 гг."</t>
  </si>
  <si>
    <t>905 01 00</t>
  </si>
  <si>
    <t>МП "Профилактика правонарушений, преступлений и общественной безопасности в Усольском районе на 2014-2016гг."</t>
  </si>
  <si>
    <t>МП "Развитие инфраструктуры и обеспечение условий жизнедеятельности населения в УРМО на 2014-2016 гг."</t>
  </si>
  <si>
    <t>ОМ "Софинансирование расходных обязательств бюджетов поселений МР УРМО в части реализации мероприятий по переселению граждан из ветхого и аварийного жилищного фонда, признанного таковым до 01.01.2012 г. "</t>
  </si>
  <si>
    <t>ПП "Энергосбережение и повышение энергетической эффективности на территории УРМО на 2014-2016 годы"</t>
  </si>
  <si>
    <t>ПП "Модернизация объектов муниципального хозяйства Усольского района на 2014-2016 годы"</t>
  </si>
  <si>
    <t>ПП  "Защита окружающей среды в Усольском районе на 2014-2016 годы"</t>
  </si>
  <si>
    <t>МП "Старшее поколение" на 2014-2016 гг.</t>
  </si>
  <si>
    <t>ПП "Выплата пенсий за выслугу лет гражданам, замещавшим должности государственной гражданской службы Иркутской области и муниципальной службы"</t>
  </si>
  <si>
    <t>МП "Профилактика безнадзорности и правонарушений несовершеннолетних на 2014-2016 гг."</t>
  </si>
  <si>
    <t>МП "Развитие физической культуры  и спорта в муниципальном районе УРМО " на 2014-2016 гг.</t>
  </si>
  <si>
    <t>ОМ "Проведение комплекса мероприятий, направленных на повышение уровня знаний правил дорожного движения у детей в образовательных учреждений"</t>
  </si>
  <si>
    <t>МП "Развитие системы образования Усольского района" на 2014-2016 годы</t>
  </si>
  <si>
    <t>ПП "Информатизация системы образования Усольского района" на 2014-2016 годы</t>
  </si>
  <si>
    <t>ПП "Методическое сопровождение муниципальной системы образования" на 2014-2016 годы</t>
  </si>
  <si>
    <t>ОМ "Лицензирование и аккредитация образовательных учреждений"</t>
  </si>
  <si>
    <t>ПП "Здоровое поколение" на 2014-2016 годы</t>
  </si>
  <si>
    <t>ПП "Развитие дошкольного образования на территории Усольского района" на 2014-2016 годы</t>
  </si>
  <si>
    <t>ПП "Обучение и воспитание одаренных детей в Усольском районе" на 2014-2016 годы</t>
  </si>
  <si>
    <t>ОМ "Развитие инфраструктуры образовательных учреждений"</t>
  </si>
  <si>
    <t>ПП "Организация и обеспечение отдыха, оздоровления и занятости детей и подростков" на 2014-2016 годы"</t>
  </si>
  <si>
    <t>МП "Молодежная политика" на 2014-2016 гг.</t>
  </si>
  <si>
    <t>ПП "Социально - экономическая поддержка молодых специалистов в муниципальных учреждениях образования и культыры УРМО" на 2014-2016 годы</t>
  </si>
  <si>
    <t>795 12 02</t>
  </si>
  <si>
    <t>МП "Развитие физической культуры  и спорта в муниципальном районе УРМО" на 2014-2016 гг.</t>
  </si>
  <si>
    <t>ОМ "Развитие детско-юношевского спорта"</t>
  </si>
  <si>
    <t>795 12 01</t>
  </si>
  <si>
    <t>ОМ "Вовлечение широких слоев населения в активное занятие спортом для полноценного физического и духовного развития"</t>
  </si>
  <si>
    <t>МП  "Развитие культуры УРМО на 2014-2016 гг."</t>
  </si>
  <si>
    <t>ОМ "Развитие системы дополнительного образования"</t>
  </si>
  <si>
    <t>ОМ "Проведение мероприятий, направленных на развитие потенциала молодежи"</t>
  </si>
  <si>
    <t>ОМ "Проведение мероприятий, направленных на патриотическое воспитание молодежи"</t>
  </si>
  <si>
    <t>ОМ "Проведение мероприятий, направленных на противодействие распространению ВИЧ/СПИД на территории УРМО"</t>
  </si>
  <si>
    <t>ПП "Обеспечение жильем молодых семей" на 2014-2016годы</t>
  </si>
  <si>
    <t>ОМ "Поддержка и развитие культурно-досуговых учреждений, народного творчества, народных промысел и ремесел"</t>
  </si>
  <si>
    <t>ОМ "Совершенствование библиотечно-информационного обслуживания"</t>
  </si>
  <si>
    <t>ОМ "Проведение мероприятий, направленных на противодействие злоупотребления наркотических средств, психотропных веществ и их незаконному обороту"</t>
  </si>
  <si>
    <t>ПП "Повышение эффективности бюджетных расходов на 2014-2016 гг."</t>
  </si>
  <si>
    <t>"Развитие торговли на 2014-2016 гг."</t>
  </si>
  <si>
    <t>Создание условий для полного и независимого осуществления правосудия</t>
  </si>
  <si>
    <t>ПП "Проведение капитального ремонта многоквартирных домов на территории Усольского района на 2014-2016 годы "</t>
  </si>
  <si>
    <t>№ 92   от  24.12.2013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</si>
</sst>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#,##0.000"/>
    <numFmt numFmtId="170" formatCode="#,##0.0000"/>
    <numFmt numFmtId="171" formatCode="0.000"/>
    <numFmt numFmtId="172" formatCode="0.0000"/>
    <numFmt numFmtId="173" formatCode="000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 applyProtection="1">
      <alignment horizontal="left" vertical="center" wrapText="1"/>
      <protection/>
    </xf>
    <xf numFmtId="0" fontId="14" fillId="0" borderId="21" xfId="0" applyFont="1" applyFill="1" applyBorder="1" applyAlignment="1" applyProtection="1">
      <alignment horizontal="left" wrapText="1"/>
      <protection/>
    </xf>
    <xf numFmtId="168" fontId="1" fillId="0" borderId="0" xfId="0" applyNumberFormat="1" applyFont="1" applyFill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168" fontId="1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left" vertical="center" wrapText="1"/>
    </xf>
    <xf numFmtId="49" fontId="8" fillId="0" borderId="58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22" fillId="0" borderId="55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vertical="center" wrapText="1"/>
    </xf>
    <xf numFmtId="173" fontId="1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vertical="center" wrapText="1"/>
    </xf>
    <xf numFmtId="173" fontId="1" fillId="0" borderId="23" xfId="0" applyNumberFormat="1" applyFont="1" applyFill="1" applyBorder="1" applyAlignment="1">
      <alignment horizontal="center" vertical="center"/>
    </xf>
    <xf numFmtId="49" fontId="1" fillId="0" borderId="61" xfId="0" applyNumberFormat="1" applyFont="1" applyFill="1" applyBorder="1" applyAlignment="1">
      <alignment vertical="center" wrapText="1"/>
    </xf>
    <xf numFmtId="49" fontId="1" fillId="0" borderId="6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vertical="center" wrapText="1"/>
    </xf>
    <xf numFmtId="173" fontId="1" fillId="0" borderId="32" xfId="0" applyNumberFormat="1" applyFont="1" applyFill="1" applyBorder="1" applyAlignment="1">
      <alignment horizontal="center" vertical="center"/>
    </xf>
    <xf numFmtId="49" fontId="8" fillId="0" borderId="60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173" fontId="8" fillId="0" borderId="4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left" vertical="center" wrapText="1"/>
    </xf>
    <xf numFmtId="49" fontId="11" fillId="0" borderId="6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173" fontId="11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 wrapText="1"/>
    </xf>
    <xf numFmtId="49" fontId="8" fillId="0" borderId="56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vertical="center" wrapText="1"/>
    </xf>
    <xf numFmtId="49" fontId="11" fillId="0" borderId="60" xfId="0" applyNumberFormat="1" applyFont="1" applyFill="1" applyBorder="1" applyAlignment="1">
      <alignment vertical="center" wrapText="1"/>
    </xf>
    <xf numFmtId="49" fontId="11" fillId="0" borderId="34" xfId="0" applyNumberFormat="1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49" fontId="8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 wrapText="1"/>
    </xf>
    <xf numFmtId="49" fontId="4" fillId="0" borderId="56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left" vertic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left" vertical="center" wrapText="1"/>
      <protection/>
    </xf>
    <xf numFmtId="49" fontId="21" fillId="0" borderId="6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 applyProtection="1">
      <alignment horizontal="left" vertical="center" wrapText="1"/>
      <protection/>
    </xf>
    <xf numFmtId="49" fontId="7" fillId="0" borderId="63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11" fillId="0" borderId="61" xfId="0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23" fillId="0" borderId="6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vertical="center" wrapText="1"/>
    </xf>
    <xf numFmtId="0" fontId="7" fillId="0" borderId="61" xfId="0" applyFont="1" applyFill="1" applyBorder="1" applyAlignment="1" applyProtection="1">
      <alignment horizontal="left" vertical="center" wrapText="1"/>
      <protection/>
    </xf>
    <xf numFmtId="0" fontId="7" fillId="0" borderId="63" xfId="0" applyFont="1" applyFill="1" applyBorder="1" applyAlignment="1" applyProtection="1">
      <alignment horizontal="left" vertical="center" wrapText="1"/>
      <protection/>
    </xf>
    <xf numFmtId="49" fontId="11" fillId="0" borderId="61" xfId="0" applyNumberFormat="1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 applyProtection="1">
      <alignment horizontal="left" vertical="center" wrapText="1"/>
      <protection/>
    </xf>
    <xf numFmtId="0" fontId="11" fillId="0" borderId="63" xfId="0" applyFont="1" applyFill="1" applyBorder="1" applyAlignment="1" applyProtection="1">
      <alignment horizontal="left" vertical="center" wrapText="1"/>
      <protection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8" fillId="0" borderId="6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 applyProtection="1">
      <alignment vertical="center" wrapText="1"/>
      <protection/>
    </xf>
    <xf numFmtId="0" fontId="11" fillId="0" borderId="61" xfId="0" applyFont="1" applyFill="1" applyBorder="1" applyAlignment="1" applyProtection="1">
      <alignment vertical="center" wrapText="1"/>
      <protection/>
    </xf>
    <xf numFmtId="0" fontId="7" fillId="0" borderId="6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vertical="center" wrapText="1"/>
    </xf>
    <xf numFmtId="0" fontId="11" fillId="0" borderId="63" xfId="0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49" fontId="23" fillId="0" borderId="21" xfId="0" applyNumberFormat="1" applyFont="1" applyFill="1" applyBorder="1" applyAlignment="1">
      <alignment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22" fillId="0" borderId="55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168" fontId="4" fillId="0" borderId="36" xfId="0" applyNumberFormat="1" applyFont="1" applyFill="1" applyBorder="1" applyAlignment="1">
      <alignment horizontal="right" vertical="center"/>
    </xf>
    <xf numFmtId="168" fontId="4" fillId="0" borderId="64" xfId="0" applyNumberFormat="1" applyFont="1" applyFill="1" applyBorder="1" applyAlignment="1">
      <alignment horizontal="right" vertical="center"/>
    </xf>
    <xf numFmtId="168" fontId="8" fillId="0" borderId="41" xfId="0" applyNumberFormat="1" applyFont="1" applyFill="1" applyBorder="1" applyAlignment="1">
      <alignment horizontal="right" vertical="center"/>
    </xf>
    <xf numFmtId="168" fontId="11" fillId="0" borderId="13" xfId="0" applyNumberFormat="1" applyFont="1" applyFill="1" applyBorder="1" applyAlignment="1">
      <alignment horizontal="right" vertical="center"/>
    </xf>
    <xf numFmtId="168" fontId="1" fillId="0" borderId="24" xfId="0" applyNumberFormat="1" applyFont="1" applyFill="1" applyBorder="1" applyAlignment="1">
      <alignment horizontal="right" vertical="center"/>
    </xf>
    <xf numFmtId="168" fontId="8" fillId="0" borderId="65" xfId="0" applyNumberFormat="1" applyFont="1" applyFill="1" applyBorder="1" applyAlignment="1">
      <alignment horizontal="right" vertical="center"/>
    </xf>
    <xf numFmtId="168" fontId="11" fillId="0" borderId="66" xfId="0" applyNumberFormat="1" applyFont="1" applyFill="1" applyBorder="1" applyAlignment="1">
      <alignment horizontal="right" vertical="center"/>
    </xf>
    <xf numFmtId="168" fontId="11" fillId="0" borderId="67" xfId="0" applyNumberFormat="1" applyFont="1" applyFill="1" applyBorder="1" applyAlignment="1">
      <alignment horizontal="right" vertical="center"/>
    </xf>
    <xf numFmtId="168" fontId="1" fillId="0" borderId="66" xfId="0" applyNumberFormat="1" applyFont="1" applyFill="1" applyBorder="1" applyAlignment="1">
      <alignment horizontal="right" vertical="center"/>
    </xf>
    <xf numFmtId="168" fontId="1" fillId="0" borderId="67" xfId="0" applyNumberFormat="1" applyFont="1" applyFill="1" applyBorder="1" applyAlignment="1">
      <alignment horizontal="right" vertical="center"/>
    </xf>
    <xf numFmtId="168" fontId="11" fillId="0" borderId="68" xfId="0" applyNumberFormat="1" applyFont="1" applyFill="1" applyBorder="1" applyAlignment="1">
      <alignment horizontal="right" vertical="center"/>
    </xf>
    <xf numFmtId="168" fontId="11" fillId="0" borderId="37" xfId="0" applyNumberFormat="1" applyFont="1" applyFill="1" applyBorder="1" applyAlignment="1">
      <alignment horizontal="right" vertical="center"/>
    </xf>
    <xf numFmtId="168" fontId="7" fillId="0" borderId="26" xfId="0" applyNumberFormat="1" applyFont="1" applyFill="1" applyBorder="1" applyAlignment="1">
      <alignment horizontal="right" vertical="center"/>
    </xf>
    <xf numFmtId="168" fontId="1" fillId="0" borderId="26" xfId="0" applyNumberFormat="1" applyFont="1" applyFill="1" applyBorder="1" applyAlignment="1">
      <alignment horizontal="right" vertical="center"/>
    </xf>
    <xf numFmtId="168" fontId="1" fillId="0" borderId="25" xfId="0" applyNumberFormat="1" applyFont="1" applyFill="1" applyBorder="1" applyAlignment="1">
      <alignment horizontal="right" vertical="center"/>
    </xf>
    <xf numFmtId="168" fontId="7" fillId="0" borderId="67" xfId="0" applyNumberFormat="1" applyFont="1" applyFill="1" applyBorder="1" applyAlignment="1">
      <alignment horizontal="right" vertical="center"/>
    </xf>
    <xf numFmtId="168" fontId="8" fillId="0" borderId="66" xfId="0" applyNumberFormat="1" applyFont="1" applyFill="1" applyBorder="1" applyAlignment="1">
      <alignment horizontal="right" vertical="center"/>
    </xf>
    <xf numFmtId="168" fontId="8" fillId="0" borderId="64" xfId="0" applyNumberFormat="1" applyFont="1" applyFill="1" applyBorder="1" applyAlignment="1">
      <alignment horizontal="right" vertical="center"/>
    </xf>
    <xf numFmtId="168" fontId="7" fillId="0" borderId="66" xfId="0" applyNumberFormat="1" applyFont="1" applyFill="1" applyBorder="1" applyAlignment="1">
      <alignment horizontal="right" vertical="center"/>
    </xf>
    <xf numFmtId="168" fontId="1" fillId="0" borderId="69" xfId="0" applyNumberFormat="1" applyFont="1" applyFill="1" applyBorder="1" applyAlignment="1">
      <alignment horizontal="right" vertical="center"/>
    </xf>
    <xf numFmtId="168" fontId="8" fillId="0" borderId="68" xfId="0" applyNumberFormat="1" applyFont="1" applyFill="1" applyBorder="1" applyAlignment="1">
      <alignment horizontal="right" vertical="center"/>
    </xf>
    <xf numFmtId="168" fontId="11" fillId="0" borderId="26" xfId="0" applyNumberFormat="1" applyFont="1" applyFill="1" applyBorder="1" applyAlignment="1">
      <alignment horizontal="right" vertical="center"/>
    </xf>
    <xf numFmtId="168" fontId="7" fillId="0" borderId="68" xfId="0" applyNumberFormat="1" applyFont="1" applyFill="1" applyBorder="1" applyAlignment="1">
      <alignment horizontal="right" vertical="center"/>
    </xf>
    <xf numFmtId="168" fontId="1" fillId="0" borderId="70" xfId="0" applyNumberFormat="1" applyFont="1" applyFill="1" applyBorder="1" applyAlignment="1">
      <alignment horizontal="right" vertical="center"/>
    </xf>
    <xf numFmtId="168" fontId="1" fillId="0" borderId="71" xfId="0" applyNumberFormat="1" applyFont="1" applyFill="1" applyBorder="1" applyAlignment="1">
      <alignment horizontal="right" vertical="center"/>
    </xf>
    <xf numFmtId="168" fontId="1" fillId="0" borderId="68" xfId="0" applyNumberFormat="1" applyFont="1" applyFill="1" applyBorder="1" applyAlignment="1">
      <alignment horizontal="right" vertical="center"/>
    </xf>
    <xf numFmtId="168" fontId="11" fillId="0" borderId="70" xfId="0" applyNumberFormat="1" applyFont="1" applyFill="1" applyBorder="1" applyAlignment="1">
      <alignment horizontal="right" vertical="center"/>
    </xf>
    <xf numFmtId="168" fontId="3" fillId="0" borderId="67" xfId="0" applyNumberFormat="1" applyFont="1" applyFill="1" applyBorder="1" applyAlignment="1">
      <alignment horizontal="right" vertical="center"/>
    </xf>
    <xf numFmtId="168" fontId="3" fillId="0" borderId="68" xfId="0" applyNumberFormat="1" applyFont="1" applyFill="1" applyBorder="1" applyAlignment="1">
      <alignment horizontal="right" vertical="center"/>
    </xf>
    <xf numFmtId="168" fontId="7" fillId="0" borderId="70" xfId="0" applyNumberFormat="1" applyFont="1" applyFill="1" applyBorder="1" applyAlignment="1">
      <alignment horizontal="right" vertical="center"/>
    </xf>
    <xf numFmtId="168" fontId="12" fillId="0" borderId="71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168" fontId="8" fillId="0" borderId="37" xfId="0" applyNumberFormat="1" applyFont="1" applyFill="1" applyBorder="1" applyAlignment="1">
      <alignment horizontal="right" vertical="center"/>
    </xf>
    <xf numFmtId="168" fontId="1" fillId="0" borderId="46" xfId="0" applyNumberFormat="1" applyFont="1" applyFill="1" applyBorder="1" applyAlignment="1">
      <alignment horizontal="right" vertical="center"/>
    </xf>
    <xf numFmtId="168" fontId="1" fillId="0" borderId="47" xfId="0" applyNumberFormat="1" applyFont="1" applyFill="1" applyBorder="1" applyAlignment="1">
      <alignment horizontal="right" vertical="center"/>
    </xf>
    <xf numFmtId="168" fontId="8" fillId="0" borderId="5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173" fontId="7" fillId="0" borderId="15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0" fontId="22" fillId="0" borderId="5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168" fontId="1" fillId="0" borderId="72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right" vertical="center"/>
    </xf>
    <xf numFmtId="4" fontId="8" fillId="0" borderId="37" xfId="0" applyNumberFormat="1" applyFont="1" applyFill="1" applyBorder="1" applyAlignment="1">
      <alignment horizontal="right" vertical="center"/>
    </xf>
    <xf numFmtId="4" fontId="11" fillId="0" borderId="26" xfId="0" applyNumberFormat="1" applyFont="1" applyFill="1" applyBorder="1" applyAlignment="1">
      <alignment horizontal="right" vertical="center"/>
    </xf>
    <xf numFmtId="4" fontId="7" fillId="0" borderId="26" xfId="0" applyNumberFormat="1" applyFont="1" applyFill="1" applyBorder="1" applyAlignment="1">
      <alignment horizontal="right" vertical="center"/>
    </xf>
    <xf numFmtId="4" fontId="1" fillId="0" borderId="46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4" fontId="1" fillId="0" borderId="47" xfId="0" applyNumberFormat="1" applyFont="1" applyFill="1" applyBorder="1" applyAlignment="1">
      <alignment horizontal="right" vertical="center"/>
    </xf>
    <xf numFmtId="4" fontId="8" fillId="0" borderId="55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4" fontId="4" fillId="0" borderId="64" xfId="0" applyNumberFormat="1" applyFont="1" applyFill="1" applyBorder="1" applyAlignment="1">
      <alignment vertical="center"/>
    </xf>
    <xf numFmtId="4" fontId="8" fillId="0" borderId="65" xfId="0" applyNumberFormat="1" applyFont="1" applyFill="1" applyBorder="1" applyAlignment="1">
      <alignment vertical="center"/>
    </xf>
    <xf numFmtId="4" fontId="11" fillId="0" borderId="66" xfId="0" applyNumberFormat="1" applyFont="1" applyFill="1" applyBorder="1" applyAlignment="1">
      <alignment vertical="center"/>
    </xf>
    <xf numFmtId="4" fontId="7" fillId="0" borderId="66" xfId="0" applyNumberFormat="1" applyFont="1" applyFill="1" applyBorder="1" applyAlignment="1">
      <alignment vertical="center"/>
    </xf>
    <xf numFmtId="4" fontId="1" fillId="0" borderId="67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horizontal="right" vertical="center"/>
    </xf>
    <xf numFmtId="4" fontId="8" fillId="0" borderId="65" xfId="0" applyNumberFormat="1" applyFont="1" applyFill="1" applyBorder="1" applyAlignment="1">
      <alignment horizontal="right" vertical="center"/>
    </xf>
    <xf numFmtId="4" fontId="11" fillId="0" borderId="67" xfId="0" applyNumberFormat="1" applyFont="1" applyFill="1" applyBorder="1" applyAlignment="1">
      <alignment horizontal="right" vertical="center"/>
    </xf>
    <xf numFmtId="4" fontId="7" fillId="0" borderId="67" xfId="0" applyNumberFormat="1" applyFont="1" applyFill="1" applyBorder="1" applyAlignment="1">
      <alignment horizontal="right" vertical="center"/>
    </xf>
    <xf numFmtId="4" fontId="1" fillId="0" borderId="69" xfId="0" applyNumberFormat="1" applyFont="1" applyFill="1" applyBorder="1" applyAlignment="1">
      <alignment horizontal="right" vertical="center"/>
    </xf>
    <xf numFmtId="4" fontId="1" fillId="0" borderId="67" xfId="0" applyNumberFormat="1" applyFont="1" applyFill="1" applyBorder="1" applyAlignment="1">
      <alignment horizontal="right" vertical="center"/>
    </xf>
    <xf numFmtId="4" fontId="1" fillId="0" borderId="70" xfId="0" applyNumberFormat="1" applyFont="1" applyFill="1" applyBorder="1" applyAlignment="1">
      <alignment horizontal="right" vertical="center"/>
    </xf>
    <xf numFmtId="4" fontId="8" fillId="0" borderId="41" xfId="0" applyNumberFormat="1" applyFont="1" applyFill="1" applyBorder="1" applyAlignment="1">
      <alignment horizontal="right" vertical="center"/>
    </xf>
    <xf numFmtId="4" fontId="11" fillId="0" borderId="13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1" fillId="0" borderId="66" xfId="0" applyNumberFormat="1" applyFont="1" applyFill="1" applyBorder="1" applyAlignment="1">
      <alignment horizontal="right" vertical="center"/>
    </xf>
    <xf numFmtId="4" fontId="7" fillId="0" borderId="66" xfId="0" applyNumberFormat="1" applyFont="1" applyFill="1" applyBorder="1" applyAlignment="1">
      <alignment horizontal="right" vertical="center"/>
    </xf>
    <xf numFmtId="4" fontId="11" fillId="0" borderId="68" xfId="0" applyNumberFormat="1" applyFont="1" applyFill="1" applyBorder="1" applyAlignment="1">
      <alignment horizontal="right" vertical="center"/>
    </xf>
    <xf numFmtId="4" fontId="11" fillId="0" borderId="37" xfId="0" applyNumberFormat="1" applyFont="1" applyFill="1" applyBorder="1" applyAlignment="1">
      <alignment horizontal="right" vertical="center"/>
    </xf>
    <xf numFmtId="4" fontId="8" fillId="0" borderId="66" xfId="0" applyNumberFormat="1" applyFont="1" applyFill="1" applyBorder="1" applyAlignment="1">
      <alignment horizontal="right" vertical="center"/>
    </xf>
    <xf numFmtId="4" fontId="8" fillId="0" borderId="64" xfId="0" applyNumberFormat="1" applyFont="1" applyFill="1" applyBorder="1" applyAlignment="1">
      <alignment horizontal="right" vertical="center"/>
    </xf>
    <xf numFmtId="4" fontId="1" fillId="0" borderId="68" xfId="0" applyNumberFormat="1" applyFont="1" applyFill="1" applyBorder="1" applyAlignment="1">
      <alignment horizontal="right" vertical="center"/>
    </xf>
    <xf numFmtId="4" fontId="8" fillId="0" borderId="68" xfId="0" applyNumberFormat="1" applyFont="1" applyFill="1" applyBorder="1" applyAlignment="1">
      <alignment horizontal="right" vertical="center"/>
    </xf>
    <xf numFmtId="4" fontId="7" fillId="0" borderId="68" xfId="0" applyNumberFormat="1" applyFont="1" applyFill="1" applyBorder="1" applyAlignment="1">
      <alignment horizontal="right" vertical="center"/>
    </xf>
    <xf numFmtId="4" fontId="1" fillId="0" borderId="71" xfId="0" applyNumberFormat="1" applyFont="1" applyFill="1" applyBorder="1" applyAlignment="1">
      <alignment horizontal="right" vertical="center"/>
    </xf>
    <xf numFmtId="4" fontId="21" fillId="0" borderId="67" xfId="0" applyNumberFormat="1" applyFont="1" applyFill="1" applyBorder="1" applyAlignment="1">
      <alignment horizontal="right" vertical="center"/>
    </xf>
    <xf numFmtId="4" fontId="1" fillId="0" borderId="66" xfId="0" applyNumberFormat="1" applyFont="1" applyFill="1" applyBorder="1" applyAlignment="1">
      <alignment horizontal="right" vertical="center"/>
    </xf>
    <xf numFmtId="4" fontId="11" fillId="0" borderId="70" xfId="0" applyNumberFormat="1" applyFont="1" applyFill="1" applyBorder="1" applyAlignment="1">
      <alignment horizontal="right" vertical="center"/>
    </xf>
    <xf numFmtId="4" fontId="3" fillId="0" borderId="67" xfId="0" applyNumberFormat="1" applyFont="1" applyFill="1" applyBorder="1" applyAlignment="1">
      <alignment horizontal="right" vertical="center"/>
    </xf>
    <xf numFmtId="4" fontId="3" fillId="0" borderId="68" xfId="0" applyNumberFormat="1" applyFont="1" applyFill="1" applyBorder="1" applyAlignment="1">
      <alignment horizontal="right" vertical="center"/>
    </xf>
    <xf numFmtId="4" fontId="7" fillId="0" borderId="70" xfId="0" applyNumberFormat="1" applyFont="1" applyFill="1" applyBorder="1" applyAlignment="1">
      <alignment horizontal="right" vertical="center"/>
    </xf>
    <xf numFmtId="4" fontId="12" fillId="0" borderId="71" xfId="0" applyNumberFormat="1" applyFont="1" applyFill="1" applyBorder="1" applyAlignment="1">
      <alignment horizontal="right"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21" fillId="0" borderId="7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49" fontId="11" fillId="0" borderId="53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vertical="center" wrapText="1"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49" fontId="11" fillId="0" borderId="7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75" xfId="0" applyFont="1" applyFill="1" applyBorder="1" applyAlignment="1">
      <alignment horizontal="right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76" xfId="0" applyNumberFormat="1" applyFont="1" applyFill="1" applyBorder="1" applyAlignment="1">
      <alignment horizontal="center" vertical="center" wrapText="1"/>
    </xf>
    <xf numFmtId="49" fontId="4" fillId="0" borderId="64" xfId="0" applyNumberFormat="1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83.75390625" style="1" customWidth="1"/>
    <col min="2" max="2" width="7.00390625" style="1" customWidth="1"/>
    <col min="3" max="4" width="5.375" style="1" customWidth="1"/>
    <col min="5" max="5" width="11.125" style="1" customWidth="1"/>
    <col min="6" max="6" width="6.875" style="1" customWidth="1"/>
    <col min="7" max="7" width="16.375" style="206" customWidth="1"/>
    <col min="8" max="9" width="16.375" style="206" hidden="1" customWidth="1"/>
    <col min="10" max="10" width="13.125" style="1" customWidth="1"/>
    <col min="11" max="16384" width="9.125" style="1" customWidth="1"/>
  </cols>
  <sheetData>
    <row r="1" spans="3:5" ht="12.75">
      <c r="C1" s="74" t="s">
        <v>327</v>
      </c>
      <c r="D1" s="25"/>
      <c r="E1" s="25"/>
    </row>
    <row r="2" spans="3:9" ht="12.75">
      <c r="C2" s="74" t="s">
        <v>111</v>
      </c>
      <c r="D2" s="25"/>
      <c r="E2" s="25"/>
      <c r="G2" s="207"/>
      <c r="H2" s="207"/>
      <c r="I2" s="207"/>
    </row>
    <row r="3" spans="3:9" ht="12.75" customHeight="1">
      <c r="C3" s="74" t="s">
        <v>112</v>
      </c>
      <c r="D3" s="25"/>
      <c r="E3" s="25"/>
      <c r="G3" s="207"/>
      <c r="H3" s="207"/>
      <c r="I3" s="207"/>
    </row>
    <row r="4" spans="3:9" ht="12.75" customHeight="1">
      <c r="C4" s="74" t="s">
        <v>152</v>
      </c>
      <c r="D4" s="25"/>
      <c r="E4" s="25"/>
      <c r="G4" s="207"/>
      <c r="H4" s="207"/>
      <c r="I4" s="207"/>
    </row>
    <row r="5" spans="3:9" ht="12.75" customHeight="1">
      <c r="C5" s="74" t="s">
        <v>153</v>
      </c>
      <c r="D5" s="25"/>
      <c r="E5" s="25"/>
      <c r="G5" s="207"/>
      <c r="H5" s="207"/>
      <c r="I5" s="207"/>
    </row>
    <row r="6" spans="3:9" ht="12.75">
      <c r="C6" s="74" t="s">
        <v>378</v>
      </c>
      <c r="D6" s="25"/>
      <c r="E6" s="25"/>
      <c r="G6" s="207"/>
      <c r="H6" s="207"/>
      <c r="I6" s="207"/>
    </row>
    <row r="7" spans="3:9" ht="12.75">
      <c r="C7" s="74"/>
      <c r="D7" s="25"/>
      <c r="E7" s="25"/>
      <c r="G7" s="207"/>
      <c r="H7" s="207"/>
      <c r="I7" s="207"/>
    </row>
    <row r="8" spans="3:5" ht="12.75">
      <c r="C8" s="25"/>
      <c r="D8" s="25"/>
      <c r="E8" s="25"/>
    </row>
    <row r="9" spans="1:7" ht="16.5">
      <c r="A9" s="320" t="s">
        <v>328</v>
      </c>
      <c r="B9" s="320"/>
      <c r="C9" s="320"/>
      <c r="D9" s="320"/>
      <c r="E9" s="320"/>
      <c r="F9" s="320"/>
      <c r="G9" s="320"/>
    </row>
    <row r="10" spans="1:7" ht="16.5">
      <c r="A10" s="320" t="s">
        <v>329</v>
      </c>
      <c r="B10" s="320"/>
      <c r="C10" s="320"/>
      <c r="D10" s="320"/>
      <c r="E10" s="320"/>
      <c r="F10" s="320"/>
      <c r="G10" s="320"/>
    </row>
    <row r="11" spans="1:7" ht="16.5">
      <c r="A11" s="320" t="s">
        <v>330</v>
      </c>
      <c r="B11" s="320"/>
      <c r="C11" s="320"/>
      <c r="D11" s="320"/>
      <c r="E11" s="320"/>
      <c r="F11" s="320"/>
      <c r="G11" s="320"/>
    </row>
    <row r="12" spans="1:9" ht="12.75" customHeight="1">
      <c r="A12" s="2"/>
      <c r="B12" s="2"/>
      <c r="C12" s="2"/>
      <c r="D12" s="2"/>
      <c r="E12" s="2"/>
      <c r="F12" s="2"/>
      <c r="G12" s="208"/>
      <c r="H12" s="208"/>
      <c r="I12" s="208"/>
    </row>
    <row r="13" spans="1:7" ht="16.5" customHeight="1" thickBot="1">
      <c r="A13" s="26"/>
      <c r="B13" s="27"/>
      <c r="C13" s="26"/>
      <c r="D13" s="26"/>
      <c r="E13" s="26"/>
      <c r="F13" s="321" t="s">
        <v>113</v>
      </c>
      <c r="G13" s="321"/>
    </row>
    <row r="14" spans="1:9" ht="52.5" customHeight="1">
      <c r="A14" s="105" t="s">
        <v>0</v>
      </c>
      <c r="B14" s="106" t="s">
        <v>151</v>
      </c>
      <c r="C14" s="107" t="s">
        <v>1</v>
      </c>
      <c r="D14" s="107" t="s">
        <v>2</v>
      </c>
      <c r="E14" s="107" t="s">
        <v>3</v>
      </c>
      <c r="F14" s="108" t="s">
        <v>4</v>
      </c>
      <c r="G14" s="256" t="s">
        <v>154</v>
      </c>
      <c r="H14" s="209" t="s">
        <v>165</v>
      </c>
      <c r="I14" s="209" t="s">
        <v>166</v>
      </c>
    </row>
    <row r="15" spans="1:9" ht="13.5" thickBot="1">
      <c r="A15" s="28">
        <v>1</v>
      </c>
      <c r="B15" s="75">
        <v>2</v>
      </c>
      <c r="C15" s="76">
        <v>3</v>
      </c>
      <c r="D15" s="76">
        <v>4</v>
      </c>
      <c r="E15" s="76">
        <v>5</v>
      </c>
      <c r="F15" s="77">
        <v>6</v>
      </c>
      <c r="G15" s="28">
        <v>7</v>
      </c>
      <c r="H15" s="210">
        <v>7</v>
      </c>
      <c r="I15" s="210">
        <v>7</v>
      </c>
    </row>
    <row r="16" spans="1:9" ht="16.5" thickBot="1">
      <c r="A16" s="331" t="s">
        <v>125</v>
      </c>
      <c r="B16" s="332"/>
      <c r="C16" s="332"/>
      <c r="D16" s="332"/>
      <c r="E16" s="332"/>
      <c r="F16" s="332"/>
      <c r="G16" s="333"/>
      <c r="H16" s="248"/>
      <c r="I16" s="248"/>
    </row>
    <row r="17" spans="1:9" ht="16.5" thickBot="1">
      <c r="A17" s="82" t="s">
        <v>114</v>
      </c>
      <c r="B17" s="83" t="s">
        <v>63</v>
      </c>
      <c r="C17" s="84" t="s">
        <v>64</v>
      </c>
      <c r="D17" s="84" t="s">
        <v>65</v>
      </c>
      <c r="E17" s="84"/>
      <c r="F17" s="85"/>
      <c r="G17" s="261">
        <f>G18+G24+G28</f>
        <v>10396.02961</v>
      </c>
      <c r="H17" s="211">
        <f>H18+H24+H28</f>
        <v>9685.92961</v>
      </c>
      <c r="I17" s="211">
        <f>I18+I24+I28</f>
        <v>9685.92961</v>
      </c>
    </row>
    <row r="18" spans="1:9" ht="28.5">
      <c r="A18" s="89" t="s">
        <v>32</v>
      </c>
      <c r="B18" s="86" t="s">
        <v>63</v>
      </c>
      <c r="C18" s="87" t="s">
        <v>64</v>
      </c>
      <c r="D18" s="87" t="s">
        <v>67</v>
      </c>
      <c r="E18" s="87"/>
      <c r="F18" s="88"/>
      <c r="G18" s="262">
        <f aca="true" t="shared" si="0" ref="G18:I19">G19</f>
        <v>9519.02961</v>
      </c>
      <c r="H18" s="244">
        <f t="shared" si="0"/>
        <v>8905.92961</v>
      </c>
      <c r="I18" s="244">
        <f t="shared" si="0"/>
        <v>8905.92961</v>
      </c>
    </row>
    <row r="19" spans="1:9" ht="27">
      <c r="A19" s="54" t="s">
        <v>6</v>
      </c>
      <c r="B19" s="30">
        <v>901</v>
      </c>
      <c r="C19" s="13" t="s">
        <v>64</v>
      </c>
      <c r="D19" s="13" t="s">
        <v>67</v>
      </c>
      <c r="E19" s="13" t="s">
        <v>7</v>
      </c>
      <c r="F19" s="31"/>
      <c r="G19" s="263">
        <f t="shared" si="0"/>
        <v>9519.02961</v>
      </c>
      <c r="H19" s="232">
        <f t="shared" si="0"/>
        <v>8905.92961</v>
      </c>
      <c r="I19" s="232">
        <f t="shared" si="0"/>
        <v>8905.92961</v>
      </c>
    </row>
    <row r="20" spans="1:9" ht="12.75">
      <c r="A20" s="251" t="s">
        <v>8</v>
      </c>
      <c r="B20" s="249">
        <v>901</v>
      </c>
      <c r="C20" s="63" t="s">
        <v>64</v>
      </c>
      <c r="D20" s="63" t="s">
        <v>67</v>
      </c>
      <c r="E20" s="63" t="s">
        <v>9</v>
      </c>
      <c r="F20" s="250"/>
      <c r="G20" s="264">
        <f>G21+G22+G23</f>
        <v>9519.02961</v>
      </c>
      <c r="H20" s="223">
        <f>H21+H22+H23</f>
        <v>8905.92961</v>
      </c>
      <c r="I20" s="223">
        <f>I21+I22+I23</f>
        <v>8905.92961</v>
      </c>
    </row>
    <row r="21" spans="1:9" ht="12.75">
      <c r="A21" s="78" t="s">
        <v>118</v>
      </c>
      <c r="B21" s="42">
        <v>901</v>
      </c>
      <c r="C21" s="43" t="s">
        <v>64</v>
      </c>
      <c r="D21" s="43" t="s">
        <v>67</v>
      </c>
      <c r="E21" s="43" t="s">
        <v>9</v>
      </c>
      <c r="F21" s="44" t="s">
        <v>115</v>
      </c>
      <c r="G21" s="265">
        <f>8446.01975+613.1</f>
        <v>9059.11975</v>
      </c>
      <c r="H21" s="245">
        <v>8446.01975</v>
      </c>
      <c r="I21" s="245">
        <v>8446.01975</v>
      </c>
    </row>
    <row r="22" spans="1:9" ht="12.75">
      <c r="A22" s="32" t="s">
        <v>119</v>
      </c>
      <c r="B22" s="39" t="s">
        <v>63</v>
      </c>
      <c r="C22" s="40" t="s">
        <v>64</v>
      </c>
      <c r="D22" s="40" t="s">
        <v>67</v>
      </c>
      <c r="E22" s="40" t="s">
        <v>9</v>
      </c>
      <c r="F22" s="41" t="s">
        <v>116</v>
      </c>
      <c r="G22" s="266">
        <v>458.30986</v>
      </c>
      <c r="H22" s="224">
        <v>458.30986</v>
      </c>
      <c r="I22" s="224">
        <v>458.30986</v>
      </c>
    </row>
    <row r="23" spans="1:9" ht="13.5" thickBot="1">
      <c r="A23" s="79" t="s">
        <v>120</v>
      </c>
      <c r="B23" s="80" t="s">
        <v>63</v>
      </c>
      <c r="C23" s="17" t="s">
        <v>64</v>
      </c>
      <c r="D23" s="17" t="s">
        <v>67</v>
      </c>
      <c r="E23" s="17" t="s">
        <v>9</v>
      </c>
      <c r="F23" s="81" t="s">
        <v>117</v>
      </c>
      <c r="G23" s="267">
        <v>1.6</v>
      </c>
      <c r="H23" s="246">
        <v>1.6</v>
      </c>
      <c r="I23" s="246">
        <v>1.6</v>
      </c>
    </row>
    <row r="24" spans="1:9" ht="13.5" customHeight="1">
      <c r="A24" s="96" t="s">
        <v>11</v>
      </c>
      <c r="B24" s="97">
        <v>901</v>
      </c>
      <c r="C24" s="60" t="s">
        <v>64</v>
      </c>
      <c r="D24" s="60">
        <v>11</v>
      </c>
      <c r="E24" s="60"/>
      <c r="F24" s="98"/>
      <c r="G24" s="268">
        <f aca="true" t="shared" si="1" ref="G24:I26">G25</f>
        <v>300</v>
      </c>
      <c r="H24" s="247">
        <f t="shared" si="1"/>
        <v>300</v>
      </c>
      <c r="I24" s="247">
        <f t="shared" si="1"/>
        <v>300</v>
      </c>
    </row>
    <row r="25" spans="1:9" ht="13.5" customHeight="1">
      <c r="A25" s="29" t="s">
        <v>11</v>
      </c>
      <c r="B25" s="30">
        <v>901</v>
      </c>
      <c r="C25" s="13" t="s">
        <v>64</v>
      </c>
      <c r="D25" s="13">
        <v>11</v>
      </c>
      <c r="E25" s="13" t="s">
        <v>12</v>
      </c>
      <c r="F25" s="31"/>
      <c r="G25" s="263">
        <f t="shared" si="1"/>
        <v>300</v>
      </c>
      <c r="H25" s="232">
        <f t="shared" si="1"/>
        <v>300</v>
      </c>
      <c r="I25" s="232">
        <f t="shared" si="1"/>
        <v>300</v>
      </c>
    </row>
    <row r="26" spans="1:9" ht="13.5" customHeight="1">
      <c r="A26" s="32" t="s">
        <v>13</v>
      </c>
      <c r="B26" s="33">
        <v>901</v>
      </c>
      <c r="C26" s="34" t="s">
        <v>64</v>
      </c>
      <c r="D26" s="34">
        <v>11</v>
      </c>
      <c r="E26" s="34" t="s">
        <v>14</v>
      </c>
      <c r="F26" s="35"/>
      <c r="G26" s="266">
        <f t="shared" si="1"/>
        <v>300</v>
      </c>
      <c r="H26" s="224">
        <f t="shared" si="1"/>
        <v>300</v>
      </c>
      <c r="I26" s="224">
        <f t="shared" si="1"/>
        <v>300</v>
      </c>
    </row>
    <row r="27" spans="1:9" ht="13.5" customHeight="1" thickBot="1">
      <c r="A27" s="36" t="s">
        <v>122</v>
      </c>
      <c r="B27" s="37">
        <v>901</v>
      </c>
      <c r="C27" s="23" t="s">
        <v>64</v>
      </c>
      <c r="D27" s="23">
        <v>11</v>
      </c>
      <c r="E27" s="23" t="s">
        <v>14</v>
      </c>
      <c r="F27" s="38" t="s">
        <v>121</v>
      </c>
      <c r="G27" s="269">
        <v>300</v>
      </c>
      <c r="H27" s="225">
        <v>300</v>
      </c>
      <c r="I27" s="225">
        <v>300</v>
      </c>
    </row>
    <row r="28" spans="1:9" ht="17.25" customHeight="1">
      <c r="A28" s="99" t="s">
        <v>19</v>
      </c>
      <c r="B28" s="59">
        <v>901</v>
      </c>
      <c r="C28" s="60" t="s">
        <v>64</v>
      </c>
      <c r="D28" s="60" t="s">
        <v>77</v>
      </c>
      <c r="E28" s="60"/>
      <c r="F28" s="61"/>
      <c r="G28" s="268">
        <f aca="true" t="shared" si="2" ref="G28:I31">G29</f>
        <v>577</v>
      </c>
      <c r="H28" s="247">
        <f t="shared" si="2"/>
        <v>480</v>
      </c>
      <c r="I28" s="247">
        <f t="shared" si="2"/>
        <v>480</v>
      </c>
    </row>
    <row r="29" spans="1:9" ht="13.5" customHeight="1">
      <c r="A29" s="45" t="s">
        <v>160</v>
      </c>
      <c r="B29" s="14">
        <v>901</v>
      </c>
      <c r="C29" s="13" t="s">
        <v>64</v>
      </c>
      <c r="D29" s="13" t="s">
        <v>77</v>
      </c>
      <c r="E29" s="13" t="s">
        <v>21</v>
      </c>
      <c r="F29" s="15"/>
      <c r="G29" s="263">
        <f t="shared" si="2"/>
        <v>577</v>
      </c>
      <c r="H29" s="232">
        <f t="shared" si="2"/>
        <v>480</v>
      </c>
      <c r="I29" s="232">
        <f t="shared" si="2"/>
        <v>480</v>
      </c>
    </row>
    <row r="30" spans="1:9" ht="13.5" customHeight="1">
      <c r="A30" s="51" t="s">
        <v>157</v>
      </c>
      <c r="B30" s="14">
        <v>901</v>
      </c>
      <c r="C30" s="13" t="s">
        <v>64</v>
      </c>
      <c r="D30" s="13" t="s">
        <v>77</v>
      </c>
      <c r="E30" s="13" t="s">
        <v>155</v>
      </c>
      <c r="F30" s="15"/>
      <c r="G30" s="263">
        <f t="shared" si="2"/>
        <v>577</v>
      </c>
      <c r="H30" s="232">
        <f t="shared" si="2"/>
        <v>480</v>
      </c>
      <c r="I30" s="232">
        <f t="shared" si="2"/>
        <v>480</v>
      </c>
    </row>
    <row r="31" spans="1:9" ht="13.5" customHeight="1">
      <c r="A31" s="56" t="s">
        <v>374</v>
      </c>
      <c r="B31" s="62">
        <v>901</v>
      </c>
      <c r="C31" s="63" t="s">
        <v>64</v>
      </c>
      <c r="D31" s="63" t="s">
        <v>77</v>
      </c>
      <c r="E31" s="63" t="s">
        <v>156</v>
      </c>
      <c r="F31" s="64"/>
      <c r="G31" s="264">
        <f t="shared" si="2"/>
        <v>577</v>
      </c>
      <c r="H31" s="223">
        <f t="shared" si="2"/>
        <v>480</v>
      </c>
      <c r="I31" s="223">
        <f t="shared" si="2"/>
        <v>480</v>
      </c>
    </row>
    <row r="32" spans="1:9" ht="13.5" customHeight="1" thickBot="1">
      <c r="A32" s="46" t="s">
        <v>119</v>
      </c>
      <c r="B32" s="47">
        <v>901</v>
      </c>
      <c r="C32" s="40" t="s">
        <v>64</v>
      </c>
      <c r="D32" s="40" t="s">
        <v>77</v>
      </c>
      <c r="E32" s="40" t="s">
        <v>156</v>
      </c>
      <c r="F32" s="48" t="s">
        <v>116</v>
      </c>
      <c r="G32" s="266">
        <v>577</v>
      </c>
      <c r="H32" s="224">
        <v>480</v>
      </c>
      <c r="I32" s="224">
        <v>480</v>
      </c>
    </row>
    <row r="33" spans="1:9" ht="18" customHeight="1" thickBot="1">
      <c r="A33" s="259" t="s">
        <v>318</v>
      </c>
      <c r="B33" s="93" t="s">
        <v>63</v>
      </c>
      <c r="C33" s="84" t="s">
        <v>77</v>
      </c>
      <c r="D33" s="84" t="s">
        <v>319</v>
      </c>
      <c r="E33" s="84"/>
      <c r="F33" s="94"/>
      <c r="G33" s="270">
        <f>G34</f>
        <v>600</v>
      </c>
      <c r="H33" s="258"/>
      <c r="I33" s="258"/>
    </row>
    <row r="34" spans="1:9" ht="14.25">
      <c r="A34" s="122" t="s">
        <v>320</v>
      </c>
      <c r="B34" s="59" t="s">
        <v>63</v>
      </c>
      <c r="C34" s="60" t="s">
        <v>77</v>
      </c>
      <c r="D34" s="60" t="s">
        <v>64</v>
      </c>
      <c r="E34" s="60"/>
      <c r="F34" s="61"/>
      <c r="G34" s="271">
        <f>G35</f>
        <v>600</v>
      </c>
      <c r="H34" s="258"/>
      <c r="I34" s="258"/>
    </row>
    <row r="35" spans="1:9" ht="13.5">
      <c r="A35" s="146" t="s">
        <v>321</v>
      </c>
      <c r="B35" s="9" t="s">
        <v>63</v>
      </c>
      <c r="C35" s="10" t="s">
        <v>77</v>
      </c>
      <c r="D35" s="10" t="s">
        <v>64</v>
      </c>
      <c r="E35" s="10" t="s">
        <v>322</v>
      </c>
      <c r="F35" s="260"/>
      <c r="G35" s="272">
        <f>G36</f>
        <v>600</v>
      </c>
      <c r="H35" s="258"/>
      <c r="I35" s="258"/>
    </row>
    <row r="36" spans="1:9" ht="15" customHeight="1">
      <c r="A36" s="144" t="s">
        <v>323</v>
      </c>
      <c r="B36" s="129" t="s">
        <v>63</v>
      </c>
      <c r="C36" s="130" t="s">
        <v>77</v>
      </c>
      <c r="D36" s="130" t="s">
        <v>64</v>
      </c>
      <c r="E36" s="130" t="s">
        <v>324</v>
      </c>
      <c r="F36" s="68"/>
      <c r="G36" s="273">
        <f>G37</f>
        <v>600</v>
      </c>
      <c r="H36" s="258"/>
      <c r="I36" s="258"/>
    </row>
    <row r="37" spans="1:9" ht="13.5" customHeight="1" thickBot="1">
      <c r="A37" s="46" t="s">
        <v>325</v>
      </c>
      <c r="B37" s="62" t="s">
        <v>63</v>
      </c>
      <c r="C37" s="40" t="s">
        <v>77</v>
      </c>
      <c r="D37" s="40" t="s">
        <v>64</v>
      </c>
      <c r="E37" s="40" t="s">
        <v>324</v>
      </c>
      <c r="F37" s="48" t="s">
        <v>326</v>
      </c>
      <c r="G37" s="274">
        <v>600</v>
      </c>
      <c r="H37" s="258"/>
      <c r="I37" s="258"/>
    </row>
    <row r="38" spans="1:9" ht="48" thickBot="1">
      <c r="A38" s="90" t="s">
        <v>123</v>
      </c>
      <c r="B38" s="83">
        <v>901</v>
      </c>
      <c r="C38" s="84">
        <v>14</v>
      </c>
      <c r="D38" s="84" t="s">
        <v>65</v>
      </c>
      <c r="E38" s="84"/>
      <c r="F38" s="85"/>
      <c r="G38" s="261">
        <f>G39</f>
        <v>20499.3</v>
      </c>
      <c r="H38" s="211">
        <f>H39</f>
        <v>20198</v>
      </c>
      <c r="I38" s="211">
        <f>I39</f>
        <v>21408</v>
      </c>
    </row>
    <row r="39" spans="1:9" ht="28.5">
      <c r="A39" s="91" t="s">
        <v>124</v>
      </c>
      <c r="B39" s="86">
        <v>901</v>
      </c>
      <c r="C39" s="87">
        <v>14</v>
      </c>
      <c r="D39" s="87" t="s">
        <v>64</v>
      </c>
      <c r="E39" s="87"/>
      <c r="F39" s="88"/>
      <c r="G39" s="262">
        <f aca="true" t="shared" si="3" ref="G39:I41">G40</f>
        <v>20499.3</v>
      </c>
      <c r="H39" s="244">
        <f t="shared" si="3"/>
        <v>20198</v>
      </c>
      <c r="I39" s="244">
        <f t="shared" si="3"/>
        <v>21408</v>
      </c>
    </row>
    <row r="40" spans="1:9" ht="13.5" customHeight="1">
      <c r="A40" s="29" t="s">
        <v>15</v>
      </c>
      <c r="B40" s="30">
        <v>901</v>
      </c>
      <c r="C40" s="13">
        <v>14</v>
      </c>
      <c r="D40" s="13" t="s">
        <v>64</v>
      </c>
      <c r="E40" s="13" t="s">
        <v>16</v>
      </c>
      <c r="F40" s="31"/>
      <c r="G40" s="263">
        <f t="shared" si="3"/>
        <v>20499.3</v>
      </c>
      <c r="H40" s="232">
        <f t="shared" si="3"/>
        <v>20198</v>
      </c>
      <c r="I40" s="232">
        <f t="shared" si="3"/>
        <v>21408</v>
      </c>
    </row>
    <row r="41" spans="1:9" ht="12.75">
      <c r="A41" s="251" t="s">
        <v>15</v>
      </c>
      <c r="B41" s="249">
        <v>901</v>
      </c>
      <c r="C41" s="63">
        <v>14</v>
      </c>
      <c r="D41" s="63" t="s">
        <v>64</v>
      </c>
      <c r="E41" s="63" t="s">
        <v>17</v>
      </c>
      <c r="F41" s="250"/>
      <c r="G41" s="264">
        <f t="shared" si="3"/>
        <v>20499.3</v>
      </c>
      <c r="H41" s="223">
        <f t="shared" si="3"/>
        <v>20198</v>
      </c>
      <c r="I41" s="223">
        <f t="shared" si="3"/>
        <v>21408</v>
      </c>
    </row>
    <row r="42" spans="1:9" ht="13.5" thickBot="1">
      <c r="A42" s="104" t="s">
        <v>144</v>
      </c>
      <c r="B42" s="37">
        <v>901</v>
      </c>
      <c r="C42" s="23">
        <v>14</v>
      </c>
      <c r="D42" s="23" t="s">
        <v>64</v>
      </c>
      <c r="E42" s="23" t="s">
        <v>17</v>
      </c>
      <c r="F42" s="38" t="s">
        <v>143</v>
      </c>
      <c r="G42" s="269">
        <v>20499.3</v>
      </c>
      <c r="H42" s="225">
        <v>20198</v>
      </c>
      <c r="I42" s="225">
        <v>21408</v>
      </c>
    </row>
    <row r="43" spans="1:9" ht="16.5" thickBot="1">
      <c r="A43" s="50" t="s">
        <v>18</v>
      </c>
      <c r="B43" s="334"/>
      <c r="C43" s="335"/>
      <c r="D43" s="335"/>
      <c r="E43" s="335"/>
      <c r="F43" s="336"/>
      <c r="G43" s="261">
        <f>G17+G38+G33</f>
        <v>31495.32961</v>
      </c>
      <c r="H43" s="211">
        <f>H17+H38</f>
        <v>29883.92961</v>
      </c>
      <c r="I43" s="211">
        <f>I17+I38</f>
        <v>31093.92961</v>
      </c>
    </row>
    <row r="44" spans="1:9" ht="16.5" thickBot="1">
      <c r="A44" s="328" t="s">
        <v>108</v>
      </c>
      <c r="B44" s="329"/>
      <c r="C44" s="329"/>
      <c r="D44" s="329"/>
      <c r="E44" s="329"/>
      <c r="F44" s="329"/>
      <c r="G44" s="330"/>
      <c r="H44" s="248"/>
      <c r="I44" s="248"/>
    </row>
    <row r="45" spans="1:9" ht="16.5" thickBot="1">
      <c r="A45" s="82" t="s">
        <v>114</v>
      </c>
      <c r="B45" s="93">
        <v>902</v>
      </c>
      <c r="C45" s="84" t="s">
        <v>64</v>
      </c>
      <c r="D45" s="84" t="s">
        <v>65</v>
      </c>
      <c r="E45" s="84"/>
      <c r="F45" s="94"/>
      <c r="G45" s="275">
        <f>G46+G50+G67+G61</f>
        <v>56488.68528</v>
      </c>
      <c r="H45" s="212">
        <f>H46+H50+H67+H61</f>
        <v>52136.58528</v>
      </c>
      <c r="I45" s="212">
        <f>I46+I50+I67+I61</f>
        <v>52170.18528</v>
      </c>
    </row>
    <row r="46" spans="1:9" ht="28.5">
      <c r="A46" s="99" t="s">
        <v>126</v>
      </c>
      <c r="B46" s="59">
        <v>902</v>
      </c>
      <c r="C46" s="60" t="s">
        <v>64</v>
      </c>
      <c r="D46" s="60" t="s">
        <v>71</v>
      </c>
      <c r="E46" s="60"/>
      <c r="F46" s="61"/>
      <c r="G46" s="276">
        <f aca="true" t="shared" si="4" ref="G46:I48">G47</f>
        <v>1908.02974</v>
      </c>
      <c r="H46" s="216">
        <f t="shared" si="4"/>
        <v>1698.02974</v>
      </c>
      <c r="I46" s="216">
        <f t="shared" si="4"/>
        <v>1698.02974</v>
      </c>
    </row>
    <row r="47" spans="1:9" ht="27">
      <c r="A47" s="54" t="s">
        <v>6</v>
      </c>
      <c r="B47" s="14">
        <v>902</v>
      </c>
      <c r="C47" s="13" t="s">
        <v>64</v>
      </c>
      <c r="D47" s="13" t="s">
        <v>71</v>
      </c>
      <c r="E47" s="13" t="s">
        <v>7</v>
      </c>
      <c r="F47" s="15"/>
      <c r="G47" s="277">
        <f t="shared" si="4"/>
        <v>1908.02974</v>
      </c>
      <c r="H47" s="218">
        <f t="shared" si="4"/>
        <v>1698.02974</v>
      </c>
      <c r="I47" s="218">
        <f t="shared" si="4"/>
        <v>1698.02974</v>
      </c>
    </row>
    <row r="48" spans="1:9" ht="25.5">
      <c r="A48" s="56" t="s">
        <v>74</v>
      </c>
      <c r="B48" s="62">
        <v>902</v>
      </c>
      <c r="C48" s="63" t="s">
        <v>64</v>
      </c>
      <c r="D48" s="63" t="s">
        <v>71</v>
      </c>
      <c r="E48" s="63" t="s">
        <v>72</v>
      </c>
      <c r="F48" s="64"/>
      <c r="G48" s="278">
        <f t="shared" si="4"/>
        <v>1908.02974</v>
      </c>
      <c r="H48" s="226">
        <f t="shared" si="4"/>
        <v>1698.02974</v>
      </c>
      <c r="I48" s="226">
        <f t="shared" si="4"/>
        <v>1698.02974</v>
      </c>
    </row>
    <row r="49" spans="1:9" ht="13.5" thickBot="1">
      <c r="A49" s="49" t="s">
        <v>118</v>
      </c>
      <c r="B49" s="22">
        <v>902</v>
      </c>
      <c r="C49" s="23" t="s">
        <v>64</v>
      </c>
      <c r="D49" s="23" t="s">
        <v>71</v>
      </c>
      <c r="E49" s="23" t="s">
        <v>72</v>
      </c>
      <c r="F49" s="24" t="s">
        <v>115</v>
      </c>
      <c r="G49" s="279">
        <f>1698.02974+210</f>
        <v>1908.02974</v>
      </c>
      <c r="H49" s="230">
        <v>1698.02974</v>
      </c>
      <c r="I49" s="230">
        <v>1698.02974</v>
      </c>
    </row>
    <row r="50" spans="1:9" ht="42.75">
      <c r="A50" s="99" t="s">
        <v>127</v>
      </c>
      <c r="B50" s="59">
        <v>902</v>
      </c>
      <c r="C50" s="60" t="s">
        <v>64</v>
      </c>
      <c r="D50" s="60" t="s">
        <v>69</v>
      </c>
      <c r="E50" s="60"/>
      <c r="F50" s="61"/>
      <c r="G50" s="276">
        <f>G51+G56</f>
        <v>49738.65554</v>
      </c>
      <c r="H50" s="216">
        <f>H51+H56</f>
        <v>45508.65554</v>
      </c>
      <c r="I50" s="216">
        <f>I51+I56</f>
        <v>45508.65554</v>
      </c>
    </row>
    <row r="51" spans="1:9" ht="27">
      <c r="A51" s="54" t="s">
        <v>6</v>
      </c>
      <c r="B51" s="14">
        <v>902</v>
      </c>
      <c r="C51" s="13" t="s">
        <v>64</v>
      </c>
      <c r="D51" s="13" t="s">
        <v>69</v>
      </c>
      <c r="E51" s="13" t="s">
        <v>7</v>
      </c>
      <c r="F51" s="15"/>
      <c r="G51" s="277">
        <f>G52</f>
        <v>45613.65554</v>
      </c>
      <c r="H51" s="218">
        <f>H52</f>
        <v>41383.65554</v>
      </c>
      <c r="I51" s="218">
        <f>I52</f>
        <v>41383.65554</v>
      </c>
    </row>
    <row r="52" spans="1:9" ht="12.75">
      <c r="A52" s="56" t="s">
        <v>8</v>
      </c>
      <c r="B52" s="62">
        <v>902</v>
      </c>
      <c r="C52" s="63" t="s">
        <v>64</v>
      </c>
      <c r="D52" s="63" t="s">
        <v>69</v>
      </c>
      <c r="E52" s="63" t="s">
        <v>9</v>
      </c>
      <c r="F52" s="64"/>
      <c r="G52" s="278">
        <f>G53+G54+G55</f>
        <v>45613.65554</v>
      </c>
      <c r="H52" s="226">
        <f>H53+H54+H55</f>
        <v>41383.65554</v>
      </c>
      <c r="I52" s="226">
        <f>I53+I54+I55</f>
        <v>41383.65554</v>
      </c>
    </row>
    <row r="53" spans="1:9" ht="12.75">
      <c r="A53" s="78" t="s">
        <v>118</v>
      </c>
      <c r="B53" s="47">
        <v>902</v>
      </c>
      <c r="C53" s="40" t="s">
        <v>64</v>
      </c>
      <c r="D53" s="40" t="s">
        <v>69</v>
      </c>
      <c r="E53" s="40" t="s">
        <v>9</v>
      </c>
      <c r="F53" s="48" t="s">
        <v>115</v>
      </c>
      <c r="G53" s="280">
        <f>33837.75314-600+4830</f>
        <v>38067.75314</v>
      </c>
      <c r="H53" s="220">
        <v>33837.75314</v>
      </c>
      <c r="I53" s="220">
        <v>33837.75314</v>
      </c>
    </row>
    <row r="54" spans="1:9" ht="12.75">
      <c r="A54" s="32" t="s">
        <v>119</v>
      </c>
      <c r="B54" s="47">
        <v>902</v>
      </c>
      <c r="C54" s="40" t="s">
        <v>64</v>
      </c>
      <c r="D54" s="40" t="s">
        <v>69</v>
      </c>
      <c r="E54" s="40" t="s">
        <v>9</v>
      </c>
      <c r="F54" s="48" t="s">
        <v>116</v>
      </c>
      <c r="G54" s="280">
        <v>7520.9024</v>
      </c>
      <c r="H54" s="220">
        <v>7520.9024</v>
      </c>
      <c r="I54" s="220">
        <v>7520.9024</v>
      </c>
    </row>
    <row r="55" spans="1:9" ht="12.75">
      <c r="A55" s="32" t="s">
        <v>120</v>
      </c>
      <c r="B55" s="47">
        <v>902</v>
      </c>
      <c r="C55" s="40" t="s">
        <v>64</v>
      </c>
      <c r="D55" s="40" t="s">
        <v>69</v>
      </c>
      <c r="E55" s="40" t="s">
        <v>9</v>
      </c>
      <c r="F55" s="48" t="s">
        <v>117</v>
      </c>
      <c r="G55" s="280">
        <v>25</v>
      </c>
      <c r="H55" s="220">
        <v>25</v>
      </c>
      <c r="I55" s="220">
        <v>25</v>
      </c>
    </row>
    <row r="56" spans="1:9" ht="13.5">
      <c r="A56" s="111" t="s">
        <v>167</v>
      </c>
      <c r="B56" s="9" t="s">
        <v>76</v>
      </c>
      <c r="C56" s="10" t="s">
        <v>64</v>
      </c>
      <c r="D56" s="10" t="s">
        <v>69</v>
      </c>
      <c r="E56" s="112" t="s">
        <v>168</v>
      </c>
      <c r="F56" s="11"/>
      <c r="G56" s="277">
        <f>G57</f>
        <v>4125</v>
      </c>
      <c r="H56" s="218">
        <f aca="true" t="shared" si="5" ref="H56:I59">H57</f>
        <v>4125</v>
      </c>
      <c r="I56" s="218">
        <f t="shared" si="5"/>
        <v>4125</v>
      </c>
    </row>
    <row r="57" spans="1:9" ht="40.5">
      <c r="A57" s="111" t="s">
        <v>174</v>
      </c>
      <c r="B57" s="9" t="s">
        <v>76</v>
      </c>
      <c r="C57" s="10" t="s">
        <v>64</v>
      </c>
      <c r="D57" s="10" t="s">
        <v>69</v>
      </c>
      <c r="E57" s="112" t="s">
        <v>169</v>
      </c>
      <c r="F57" s="11"/>
      <c r="G57" s="277">
        <f>G58</f>
        <v>4125</v>
      </c>
      <c r="H57" s="218">
        <f t="shared" si="5"/>
        <v>4125</v>
      </c>
      <c r="I57" s="218">
        <f t="shared" si="5"/>
        <v>4125</v>
      </c>
    </row>
    <row r="58" spans="1:9" ht="40.5">
      <c r="A58" s="111" t="s">
        <v>170</v>
      </c>
      <c r="B58" s="9" t="s">
        <v>76</v>
      </c>
      <c r="C58" s="10" t="s">
        <v>64</v>
      </c>
      <c r="D58" s="10" t="s">
        <v>69</v>
      </c>
      <c r="E58" s="112" t="s">
        <v>171</v>
      </c>
      <c r="F58" s="11"/>
      <c r="G58" s="277">
        <f>G59</f>
        <v>4125</v>
      </c>
      <c r="H58" s="218">
        <f t="shared" si="5"/>
        <v>4125</v>
      </c>
      <c r="I58" s="218">
        <f t="shared" si="5"/>
        <v>4125</v>
      </c>
    </row>
    <row r="59" spans="1:9" ht="114.75">
      <c r="A59" s="178" t="s">
        <v>172</v>
      </c>
      <c r="B59" s="129" t="s">
        <v>76</v>
      </c>
      <c r="C59" s="130" t="s">
        <v>64</v>
      </c>
      <c r="D59" s="130" t="s">
        <v>69</v>
      </c>
      <c r="E59" s="252" t="s">
        <v>173</v>
      </c>
      <c r="F59" s="131"/>
      <c r="G59" s="278">
        <f>G60</f>
        <v>4125</v>
      </c>
      <c r="H59" s="226">
        <f t="shared" si="5"/>
        <v>4125</v>
      </c>
      <c r="I59" s="226">
        <f t="shared" si="5"/>
        <v>4125</v>
      </c>
    </row>
    <row r="60" spans="1:9" ht="13.5" thickBot="1">
      <c r="A60" s="120" t="s">
        <v>119</v>
      </c>
      <c r="B60" s="65" t="s">
        <v>76</v>
      </c>
      <c r="C60" s="43" t="s">
        <v>64</v>
      </c>
      <c r="D60" s="43" t="s">
        <v>69</v>
      </c>
      <c r="E60" s="121" t="s">
        <v>173</v>
      </c>
      <c r="F60" s="66" t="s">
        <v>116</v>
      </c>
      <c r="G60" s="281">
        <v>4125</v>
      </c>
      <c r="H60" s="234">
        <v>4125</v>
      </c>
      <c r="I60" s="234">
        <v>4125</v>
      </c>
    </row>
    <row r="61" spans="1:9" ht="14.25">
      <c r="A61" s="122" t="s">
        <v>175</v>
      </c>
      <c r="B61" s="59" t="s">
        <v>76</v>
      </c>
      <c r="C61" s="60" t="s">
        <v>64</v>
      </c>
      <c r="D61" s="60" t="s">
        <v>75</v>
      </c>
      <c r="E61" s="124"/>
      <c r="F61" s="61"/>
      <c r="G61" s="282">
        <f>G62</f>
        <v>0</v>
      </c>
      <c r="H61" s="213">
        <f aca="true" t="shared" si="6" ref="H61:I65">H62</f>
        <v>0</v>
      </c>
      <c r="I61" s="213">
        <f t="shared" si="6"/>
        <v>7.7</v>
      </c>
    </row>
    <row r="62" spans="1:9" ht="13.5">
      <c r="A62" s="45" t="s">
        <v>201</v>
      </c>
      <c r="B62" s="14" t="s">
        <v>76</v>
      </c>
      <c r="C62" s="13" t="s">
        <v>64</v>
      </c>
      <c r="D62" s="13" t="s">
        <v>75</v>
      </c>
      <c r="E62" s="126" t="s">
        <v>202</v>
      </c>
      <c r="F62" s="15"/>
      <c r="G62" s="283">
        <f>G63</f>
        <v>0</v>
      </c>
      <c r="H62" s="214">
        <f t="shared" si="6"/>
        <v>0</v>
      </c>
      <c r="I62" s="214">
        <f t="shared" si="6"/>
        <v>7.7</v>
      </c>
    </row>
    <row r="63" spans="1:9" ht="27">
      <c r="A63" s="51" t="s">
        <v>203</v>
      </c>
      <c r="B63" s="14" t="s">
        <v>76</v>
      </c>
      <c r="C63" s="13" t="s">
        <v>64</v>
      </c>
      <c r="D63" s="13" t="s">
        <v>75</v>
      </c>
      <c r="E63" s="126" t="s">
        <v>204</v>
      </c>
      <c r="F63" s="15"/>
      <c r="G63" s="283">
        <f>G64</f>
        <v>0</v>
      </c>
      <c r="H63" s="214">
        <f t="shared" si="6"/>
        <v>0</v>
      </c>
      <c r="I63" s="214">
        <f t="shared" si="6"/>
        <v>7.7</v>
      </c>
    </row>
    <row r="64" spans="1:9" ht="18.75" customHeight="1">
      <c r="A64" s="103" t="s">
        <v>376</v>
      </c>
      <c r="B64" s="62" t="s">
        <v>76</v>
      </c>
      <c r="C64" s="63" t="s">
        <v>64</v>
      </c>
      <c r="D64" s="63" t="s">
        <v>75</v>
      </c>
      <c r="E64" s="253" t="s">
        <v>337</v>
      </c>
      <c r="F64" s="64"/>
      <c r="G64" s="284">
        <f>G65</f>
        <v>0</v>
      </c>
      <c r="H64" s="254">
        <f t="shared" si="6"/>
        <v>0</v>
      </c>
      <c r="I64" s="254">
        <f t="shared" si="6"/>
        <v>7.7</v>
      </c>
    </row>
    <row r="65" spans="1:9" ht="25.5" hidden="1">
      <c r="A65" s="123" t="s">
        <v>178</v>
      </c>
      <c r="B65" s="62" t="s">
        <v>76</v>
      </c>
      <c r="C65" s="63" t="s">
        <v>64</v>
      </c>
      <c r="D65" s="63" t="s">
        <v>75</v>
      </c>
      <c r="E65" s="253" t="s">
        <v>337</v>
      </c>
      <c r="F65" s="64"/>
      <c r="G65" s="284">
        <f>G66</f>
        <v>0</v>
      </c>
      <c r="H65" s="254">
        <f t="shared" si="6"/>
        <v>0</v>
      </c>
      <c r="I65" s="254">
        <f t="shared" si="6"/>
        <v>7.7</v>
      </c>
    </row>
    <row r="66" spans="1:9" ht="19.5" customHeight="1" thickBot="1">
      <c r="A66" s="114" t="s">
        <v>179</v>
      </c>
      <c r="B66" s="22" t="s">
        <v>76</v>
      </c>
      <c r="C66" s="23" t="s">
        <v>64</v>
      </c>
      <c r="D66" s="23" t="s">
        <v>75</v>
      </c>
      <c r="E66" s="115" t="s">
        <v>337</v>
      </c>
      <c r="F66" s="24" t="s">
        <v>180</v>
      </c>
      <c r="G66" s="285"/>
      <c r="H66" s="215"/>
      <c r="I66" s="215">
        <v>7.7</v>
      </c>
    </row>
    <row r="67" spans="1:9" ht="14.25">
      <c r="A67" s="99" t="s">
        <v>19</v>
      </c>
      <c r="B67" s="59" t="s">
        <v>76</v>
      </c>
      <c r="C67" s="60" t="s">
        <v>64</v>
      </c>
      <c r="D67" s="60" t="s">
        <v>77</v>
      </c>
      <c r="E67" s="60"/>
      <c r="F67" s="61"/>
      <c r="G67" s="276">
        <f>G68+G73+G79+G85+G90</f>
        <v>4842</v>
      </c>
      <c r="H67" s="216">
        <f>H68+H73+H79+H85+H90</f>
        <v>4929.900000000001</v>
      </c>
      <c r="I67" s="216">
        <f>I68+I73+I79+I85+I90</f>
        <v>4955.8</v>
      </c>
    </row>
    <row r="68" spans="1:9" ht="13.5">
      <c r="A68" s="45" t="s">
        <v>181</v>
      </c>
      <c r="B68" s="9" t="s">
        <v>76</v>
      </c>
      <c r="C68" s="10" t="s">
        <v>64</v>
      </c>
      <c r="D68" s="10" t="s">
        <v>77</v>
      </c>
      <c r="E68" s="112" t="s">
        <v>182</v>
      </c>
      <c r="F68" s="11"/>
      <c r="G68" s="286">
        <f aca="true" t="shared" si="7" ref="G68:I69">G69</f>
        <v>2044</v>
      </c>
      <c r="H68" s="217">
        <f t="shared" si="7"/>
        <v>2044</v>
      </c>
      <c r="I68" s="217">
        <f t="shared" si="7"/>
        <v>2044</v>
      </c>
    </row>
    <row r="69" spans="1:9" ht="27">
      <c r="A69" s="51" t="s">
        <v>183</v>
      </c>
      <c r="B69" s="14" t="s">
        <v>76</v>
      </c>
      <c r="C69" s="13" t="s">
        <v>64</v>
      </c>
      <c r="D69" s="13" t="s">
        <v>77</v>
      </c>
      <c r="E69" s="126" t="s">
        <v>184</v>
      </c>
      <c r="F69" s="15"/>
      <c r="G69" s="277">
        <f t="shared" si="7"/>
        <v>2044</v>
      </c>
      <c r="H69" s="218">
        <f t="shared" si="7"/>
        <v>2044</v>
      </c>
      <c r="I69" s="218">
        <f t="shared" si="7"/>
        <v>2044</v>
      </c>
    </row>
    <row r="70" spans="1:9" ht="38.25">
      <c r="A70" s="55" t="s">
        <v>185</v>
      </c>
      <c r="B70" s="129" t="s">
        <v>76</v>
      </c>
      <c r="C70" s="130" t="s">
        <v>64</v>
      </c>
      <c r="D70" s="130" t="s">
        <v>77</v>
      </c>
      <c r="E70" s="252" t="s">
        <v>186</v>
      </c>
      <c r="F70" s="131"/>
      <c r="G70" s="287">
        <f>G71+G72</f>
        <v>2044</v>
      </c>
      <c r="H70" s="229">
        <f>H71+H72</f>
        <v>2044</v>
      </c>
      <c r="I70" s="229">
        <f>I71+I72</f>
        <v>2044</v>
      </c>
    </row>
    <row r="71" spans="1:9" ht="12.75">
      <c r="A71" s="132" t="s">
        <v>118</v>
      </c>
      <c r="B71" s="47" t="s">
        <v>76</v>
      </c>
      <c r="C71" s="40" t="s">
        <v>64</v>
      </c>
      <c r="D71" s="40" t="s">
        <v>77</v>
      </c>
      <c r="E71" s="128" t="s">
        <v>186</v>
      </c>
      <c r="F71" s="68" t="s">
        <v>115</v>
      </c>
      <c r="G71" s="280">
        <v>2044</v>
      </c>
      <c r="H71" s="220">
        <v>2044</v>
      </c>
      <c r="I71" s="220">
        <v>2044</v>
      </c>
    </row>
    <row r="72" spans="1:9" ht="12.75" hidden="1">
      <c r="A72" s="127" t="s">
        <v>119</v>
      </c>
      <c r="B72" s="47" t="s">
        <v>76</v>
      </c>
      <c r="C72" s="40" t="s">
        <v>64</v>
      </c>
      <c r="D72" s="40" t="s">
        <v>77</v>
      </c>
      <c r="E72" s="128" t="s">
        <v>186</v>
      </c>
      <c r="F72" s="48" t="s">
        <v>116</v>
      </c>
      <c r="G72" s="280"/>
      <c r="H72" s="220"/>
      <c r="I72" s="220"/>
    </row>
    <row r="73" spans="1:9" ht="13.5">
      <c r="A73" s="45" t="s">
        <v>187</v>
      </c>
      <c r="B73" s="9" t="s">
        <v>76</v>
      </c>
      <c r="C73" s="10" t="s">
        <v>64</v>
      </c>
      <c r="D73" s="10" t="s">
        <v>77</v>
      </c>
      <c r="E73" s="112" t="s">
        <v>188</v>
      </c>
      <c r="F73" s="11"/>
      <c r="G73" s="286">
        <f>G74</f>
        <v>637.3000000000001</v>
      </c>
      <c r="H73" s="217">
        <f aca="true" t="shared" si="8" ref="H73:I75">H74</f>
        <v>637.3000000000001</v>
      </c>
      <c r="I73" s="217">
        <f t="shared" si="8"/>
        <v>637.3000000000001</v>
      </c>
    </row>
    <row r="74" spans="1:9" ht="27">
      <c r="A74" s="51" t="s">
        <v>189</v>
      </c>
      <c r="B74" s="14" t="s">
        <v>76</v>
      </c>
      <c r="C74" s="13" t="s">
        <v>64</v>
      </c>
      <c r="D74" s="13" t="s">
        <v>77</v>
      </c>
      <c r="E74" s="126" t="s">
        <v>190</v>
      </c>
      <c r="F74" s="15"/>
      <c r="G74" s="277">
        <f>G75</f>
        <v>637.3000000000001</v>
      </c>
      <c r="H74" s="218">
        <f t="shared" si="8"/>
        <v>637.3000000000001</v>
      </c>
      <c r="I74" s="218">
        <f t="shared" si="8"/>
        <v>637.3000000000001</v>
      </c>
    </row>
    <row r="75" spans="1:9" ht="27">
      <c r="A75" s="45" t="s">
        <v>191</v>
      </c>
      <c r="B75" s="9" t="s">
        <v>76</v>
      </c>
      <c r="C75" s="10" t="s">
        <v>64</v>
      </c>
      <c r="D75" s="10" t="s">
        <v>77</v>
      </c>
      <c r="E75" s="112" t="s">
        <v>192</v>
      </c>
      <c r="F75" s="11"/>
      <c r="G75" s="286">
        <f>G76</f>
        <v>637.3000000000001</v>
      </c>
      <c r="H75" s="217">
        <f t="shared" si="8"/>
        <v>637.3000000000001</v>
      </c>
      <c r="I75" s="217">
        <f t="shared" si="8"/>
        <v>637.3000000000001</v>
      </c>
    </row>
    <row r="76" spans="1:9" ht="12.75">
      <c r="A76" s="55" t="s">
        <v>193</v>
      </c>
      <c r="B76" s="129" t="s">
        <v>76</v>
      </c>
      <c r="C76" s="130" t="s">
        <v>64</v>
      </c>
      <c r="D76" s="130" t="s">
        <v>77</v>
      </c>
      <c r="E76" s="252" t="s">
        <v>194</v>
      </c>
      <c r="F76" s="131"/>
      <c r="G76" s="287">
        <f>G77+G78</f>
        <v>637.3000000000001</v>
      </c>
      <c r="H76" s="229">
        <f>H77+H78</f>
        <v>637.3000000000001</v>
      </c>
      <c r="I76" s="229">
        <f>I77+I78</f>
        <v>637.3000000000001</v>
      </c>
    </row>
    <row r="77" spans="1:9" ht="12.75">
      <c r="A77" s="132" t="s">
        <v>118</v>
      </c>
      <c r="B77" s="47" t="s">
        <v>76</v>
      </c>
      <c r="C77" s="40" t="s">
        <v>64</v>
      </c>
      <c r="D77" s="40" t="s">
        <v>77</v>
      </c>
      <c r="E77" s="128" t="s">
        <v>194</v>
      </c>
      <c r="F77" s="68" t="s">
        <v>115</v>
      </c>
      <c r="G77" s="280">
        <v>554.2</v>
      </c>
      <c r="H77" s="220">
        <v>554.2</v>
      </c>
      <c r="I77" s="220">
        <v>554.2</v>
      </c>
    </row>
    <row r="78" spans="1:9" ht="12.75">
      <c r="A78" s="127" t="s">
        <v>119</v>
      </c>
      <c r="B78" s="47" t="s">
        <v>76</v>
      </c>
      <c r="C78" s="40" t="s">
        <v>64</v>
      </c>
      <c r="D78" s="40" t="s">
        <v>77</v>
      </c>
      <c r="E78" s="128" t="s">
        <v>194</v>
      </c>
      <c r="F78" s="48" t="s">
        <v>116</v>
      </c>
      <c r="G78" s="280">
        <v>83.1</v>
      </c>
      <c r="H78" s="220">
        <v>83.1</v>
      </c>
      <c r="I78" s="220">
        <v>83.1</v>
      </c>
    </row>
    <row r="79" spans="1:9" ht="27">
      <c r="A79" s="45" t="s">
        <v>176</v>
      </c>
      <c r="B79" s="9" t="s">
        <v>76</v>
      </c>
      <c r="C79" s="10" t="s">
        <v>64</v>
      </c>
      <c r="D79" s="10" t="s">
        <v>77</v>
      </c>
      <c r="E79" s="112" t="s">
        <v>177</v>
      </c>
      <c r="F79" s="11"/>
      <c r="G79" s="286">
        <f>G80</f>
        <v>427</v>
      </c>
      <c r="H79" s="217">
        <f aca="true" t="shared" si="9" ref="H79:I81">H80</f>
        <v>453.9</v>
      </c>
      <c r="I79" s="217">
        <f t="shared" si="9"/>
        <v>479.8</v>
      </c>
    </row>
    <row r="80" spans="1:9" ht="27">
      <c r="A80" s="51" t="s">
        <v>195</v>
      </c>
      <c r="B80" s="14" t="s">
        <v>76</v>
      </c>
      <c r="C80" s="13" t="s">
        <v>64</v>
      </c>
      <c r="D80" s="13" t="s">
        <v>77</v>
      </c>
      <c r="E80" s="126" t="s">
        <v>196</v>
      </c>
      <c r="F80" s="15"/>
      <c r="G80" s="277">
        <f>G81</f>
        <v>427</v>
      </c>
      <c r="H80" s="218">
        <f t="shared" si="9"/>
        <v>453.9</v>
      </c>
      <c r="I80" s="218">
        <f t="shared" si="9"/>
        <v>479.8</v>
      </c>
    </row>
    <row r="81" spans="1:9" ht="27">
      <c r="A81" s="136" t="s">
        <v>197</v>
      </c>
      <c r="B81" s="137" t="s">
        <v>76</v>
      </c>
      <c r="C81" s="138" t="s">
        <v>64</v>
      </c>
      <c r="D81" s="138" t="s">
        <v>77</v>
      </c>
      <c r="E81" s="139" t="s">
        <v>198</v>
      </c>
      <c r="F81" s="140"/>
      <c r="G81" s="288">
        <f>G82</f>
        <v>427</v>
      </c>
      <c r="H81" s="221">
        <f t="shared" si="9"/>
        <v>453.9</v>
      </c>
      <c r="I81" s="221">
        <f t="shared" si="9"/>
        <v>479.8</v>
      </c>
    </row>
    <row r="82" spans="1:9" ht="25.5">
      <c r="A82" s="56" t="s">
        <v>199</v>
      </c>
      <c r="B82" s="62" t="s">
        <v>76</v>
      </c>
      <c r="C82" s="63" t="s">
        <v>64</v>
      </c>
      <c r="D82" s="63" t="s">
        <v>77</v>
      </c>
      <c r="E82" s="253" t="s">
        <v>200</v>
      </c>
      <c r="F82" s="64"/>
      <c r="G82" s="278">
        <f>G83+G84</f>
        <v>427</v>
      </c>
      <c r="H82" s="226">
        <f>H83+H84</f>
        <v>453.9</v>
      </c>
      <c r="I82" s="226">
        <f>I83+I84</f>
        <v>479.8</v>
      </c>
    </row>
    <row r="83" spans="1:9" ht="12.75">
      <c r="A83" s="132" t="s">
        <v>118</v>
      </c>
      <c r="B83" s="47" t="s">
        <v>76</v>
      </c>
      <c r="C83" s="40" t="s">
        <v>64</v>
      </c>
      <c r="D83" s="40" t="s">
        <v>77</v>
      </c>
      <c r="E83" s="128" t="s">
        <v>200</v>
      </c>
      <c r="F83" s="68" t="s">
        <v>115</v>
      </c>
      <c r="G83" s="280">
        <v>427</v>
      </c>
      <c r="H83" s="220">
        <v>453.9</v>
      </c>
      <c r="I83" s="220">
        <v>479.8</v>
      </c>
    </row>
    <row r="84" spans="1:9" ht="12.75" hidden="1">
      <c r="A84" s="127" t="s">
        <v>119</v>
      </c>
      <c r="B84" s="47" t="s">
        <v>76</v>
      </c>
      <c r="C84" s="40" t="s">
        <v>64</v>
      </c>
      <c r="D84" s="40" t="s">
        <v>77</v>
      </c>
      <c r="E84" s="128" t="s">
        <v>200</v>
      </c>
      <c r="F84" s="48" t="s">
        <v>116</v>
      </c>
      <c r="G84" s="280"/>
      <c r="H84" s="220"/>
      <c r="I84" s="220"/>
    </row>
    <row r="85" spans="1:9" ht="13.5">
      <c r="A85" s="45" t="s">
        <v>201</v>
      </c>
      <c r="B85" s="9" t="s">
        <v>76</v>
      </c>
      <c r="C85" s="10" t="s">
        <v>64</v>
      </c>
      <c r="D85" s="10" t="s">
        <v>77</v>
      </c>
      <c r="E85" s="112" t="s">
        <v>202</v>
      </c>
      <c r="F85" s="11"/>
      <c r="G85" s="286">
        <f aca="true" t="shared" si="10" ref="G85:I86">G86</f>
        <v>1274.7</v>
      </c>
      <c r="H85" s="217">
        <f t="shared" si="10"/>
        <v>1274.7</v>
      </c>
      <c r="I85" s="217">
        <f t="shared" si="10"/>
        <v>1274.7</v>
      </c>
    </row>
    <row r="86" spans="1:9" ht="27">
      <c r="A86" s="51" t="s">
        <v>203</v>
      </c>
      <c r="B86" s="14" t="s">
        <v>76</v>
      </c>
      <c r="C86" s="13" t="s">
        <v>64</v>
      </c>
      <c r="D86" s="13" t="s">
        <v>77</v>
      </c>
      <c r="E86" s="126" t="s">
        <v>204</v>
      </c>
      <c r="F86" s="15"/>
      <c r="G86" s="277">
        <f t="shared" si="10"/>
        <v>1274.7</v>
      </c>
      <c r="H86" s="218">
        <f t="shared" si="10"/>
        <v>1274.7</v>
      </c>
      <c r="I86" s="218">
        <f t="shared" si="10"/>
        <v>1274.7</v>
      </c>
    </row>
    <row r="87" spans="1:9" ht="25.5">
      <c r="A87" s="55" t="s">
        <v>205</v>
      </c>
      <c r="B87" s="129" t="s">
        <v>76</v>
      </c>
      <c r="C87" s="130" t="s">
        <v>64</v>
      </c>
      <c r="D87" s="130" t="s">
        <v>77</v>
      </c>
      <c r="E87" s="252" t="s">
        <v>206</v>
      </c>
      <c r="F87" s="131"/>
      <c r="G87" s="287">
        <f>G88+G89</f>
        <v>1274.7</v>
      </c>
      <c r="H87" s="229">
        <f>H88+H89</f>
        <v>1274.7</v>
      </c>
      <c r="I87" s="229">
        <f>I88+I89</f>
        <v>1274.7</v>
      </c>
    </row>
    <row r="88" spans="1:9" ht="12.75">
      <c r="A88" s="132" t="s">
        <v>118</v>
      </c>
      <c r="B88" s="47" t="s">
        <v>76</v>
      </c>
      <c r="C88" s="40" t="s">
        <v>64</v>
      </c>
      <c r="D88" s="40" t="s">
        <v>77</v>
      </c>
      <c r="E88" s="128" t="s">
        <v>206</v>
      </c>
      <c r="F88" s="68" t="s">
        <v>115</v>
      </c>
      <c r="G88" s="280">
        <v>1274.7</v>
      </c>
      <c r="H88" s="220">
        <v>1274.7</v>
      </c>
      <c r="I88" s="220">
        <v>1274.7</v>
      </c>
    </row>
    <row r="89" spans="1:9" ht="12.75" hidden="1">
      <c r="A89" s="127" t="s">
        <v>119</v>
      </c>
      <c r="B89" s="47" t="s">
        <v>76</v>
      </c>
      <c r="C89" s="40" t="s">
        <v>64</v>
      </c>
      <c r="D89" s="40" t="s">
        <v>77</v>
      </c>
      <c r="E89" s="128" t="s">
        <v>206</v>
      </c>
      <c r="F89" s="48" t="s">
        <v>116</v>
      </c>
      <c r="G89" s="280"/>
      <c r="H89" s="220"/>
      <c r="I89" s="220"/>
    </row>
    <row r="90" spans="1:9" ht="13.5">
      <c r="A90" s="45" t="s">
        <v>20</v>
      </c>
      <c r="B90" s="9" t="s">
        <v>76</v>
      </c>
      <c r="C90" s="10" t="s">
        <v>64</v>
      </c>
      <c r="D90" s="10" t="s">
        <v>77</v>
      </c>
      <c r="E90" s="10" t="s">
        <v>21</v>
      </c>
      <c r="F90" s="11"/>
      <c r="G90" s="289">
        <f aca="true" t="shared" si="11" ref="G90:I92">G91</f>
        <v>459</v>
      </c>
      <c r="H90" s="222">
        <f t="shared" si="11"/>
        <v>520</v>
      </c>
      <c r="I90" s="222">
        <f t="shared" si="11"/>
        <v>520</v>
      </c>
    </row>
    <row r="91" spans="1:9" ht="13.5">
      <c r="A91" s="51" t="s">
        <v>157</v>
      </c>
      <c r="B91" s="14" t="s">
        <v>76</v>
      </c>
      <c r="C91" s="13" t="s">
        <v>64</v>
      </c>
      <c r="D91" s="13" t="s">
        <v>77</v>
      </c>
      <c r="E91" s="13" t="s">
        <v>155</v>
      </c>
      <c r="F91" s="15"/>
      <c r="G91" s="263">
        <f t="shared" si="11"/>
        <v>459</v>
      </c>
      <c r="H91" s="232">
        <f t="shared" si="11"/>
        <v>520</v>
      </c>
      <c r="I91" s="232">
        <f t="shared" si="11"/>
        <v>520</v>
      </c>
    </row>
    <row r="92" spans="1:9" ht="12.75">
      <c r="A92" s="56" t="s">
        <v>158</v>
      </c>
      <c r="B92" s="62" t="s">
        <v>76</v>
      </c>
      <c r="C92" s="63" t="s">
        <v>64</v>
      </c>
      <c r="D92" s="63" t="s">
        <v>77</v>
      </c>
      <c r="E92" s="63" t="s">
        <v>156</v>
      </c>
      <c r="F92" s="64"/>
      <c r="G92" s="264">
        <f t="shared" si="11"/>
        <v>459</v>
      </c>
      <c r="H92" s="223">
        <f t="shared" si="11"/>
        <v>520</v>
      </c>
      <c r="I92" s="223">
        <f t="shared" si="11"/>
        <v>520</v>
      </c>
    </row>
    <row r="93" spans="1:9" ht="13.5" thickBot="1">
      <c r="A93" s="49" t="s">
        <v>119</v>
      </c>
      <c r="B93" s="22" t="s">
        <v>76</v>
      </c>
      <c r="C93" s="23" t="s">
        <v>64</v>
      </c>
      <c r="D93" s="23" t="s">
        <v>77</v>
      </c>
      <c r="E93" s="23" t="s">
        <v>156</v>
      </c>
      <c r="F93" s="24" t="s">
        <v>116</v>
      </c>
      <c r="G93" s="269">
        <v>459</v>
      </c>
      <c r="H93" s="225">
        <v>520</v>
      </c>
      <c r="I93" s="225">
        <v>520</v>
      </c>
    </row>
    <row r="94" spans="1:9" ht="32.25" thickBot="1">
      <c r="A94" s="82" t="s">
        <v>134</v>
      </c>
      <c r="B94" s="93" t="s">
        <v>76</v>
      </c>
      <c r="C94" s="84" t="s">
        <v>70</v>
      </c>
      <c r="D94" s="84" t="s">
        <v>65</v>
      </c>
      <c r="E94" s="84"/>
      <c r="F94" s="94"/>
      <c r="G94" s="275">
        <f>G95</f>
        <v>50</v>
      </c>
      <c r="H94" s="212">
        <f aca="true" t="shared" si="12" ref="G94:I97">H95</f>
        <v>50</v>
      </c>
      <c r="I94" s="212">
        <f t="shared" si="12"/>
        <v>50</v>
      </c>
    </row>
    <row r="95" spans="1:9" ht="14.25">
      <c r="A95" s="99" t="s">
        <v>103</v>
      </c>
      <c r="B95" s="59">
        <v>902</v>
      </c>
      <c r="C95" s="60" t="s">
        <v>70</v>
      </c>
      <c r="D95" s="60" t="s">
        <v>71</v>
      </c>
      <c r="E95" s="60"/>
      <c r="F95" s="61"/>
      <c r="G95" s="276">
        <f t="shared" si="12"/>
        <v>50</v>
      </c>
      <c r="H95" s="216">
        <f t="shared" si="12"/>
        <v>50</v>
      </c>
      <c r="I95" s="216">
        <f t="shared" si="12"/>
        <v>50</v>
      </c>
    </row>
    <row r="96" spans="1:9" ht="13.5">
      <c r="A96" s="54" t="s">
        <v>161</v>
      </c>
      <c r="B96" s="14">
        <v>902</v>
      </c>
      <c r="C96" s="13" t="s">
        <v>70</v>
      </c>
      <c r="D96" s="13" t="s">
        <v>71</v>
      </c>
      <c r="E96" s="13" t="s">
        <v>21</v>
      </c>
      <c r="F96" s="15"/>
      <c r="G96" s="277">
        <f>G97</f>
        <v>50</v>
      </c>
      <c r="H96" s="218">
        <f t="shared" si="12"/>
        <v>50</v>
      </c>
      <c r="I96" s="218">
        <f t="shared" si="12"/>
        <v>50</v>
      </c>
    </row>
    <row r="97" spans="1:9" ht="27">
      <c r="A97" s="201" t="s">
        <v>338</v>
      </c>
      <c r="B97" s="14">
        <v>902</v>
      </c>
      <c r="C97" s="13" t="s">
        <v>70</v>
      </c>
      <c r="D97" s="13" t="s">
        <v>71</v>
      </c>
      <c r="E97" s="13" t="s">
        <v>53</v>
      </c>
      <c r="F97" s="15"/>
      <c r="G97" s="277">
        <f t="shared" si="12"/>
        <v>50</v>
      </c>
      <c r="H97" s="218">
        <f t="shared" si="12"/>
        <v>50</v>
      </c>
      <c r="I97" s="218">
        <f t="shared" si="12"/>
        <v>50</v>
      </c>
    </row>
    <row r="98" spans="1:9" ht="13.5" thickBot="1">
      <c r="A98" s="46" t="s">
        <v>119</v>
      </c>
      <c r="B98" s="47" t="s">
        <v>76</v>
      </c>
      <c r="C98" s="40" t="s">
        <v>70</v>
      </c>
      <c r="D98" s="40" t="s">
        <v>71</v>
      </c>
      <c r="E98" s="40" t="s">
        <v>53</v>
      </c>
      <c r="F98" s="48" t="s">
        <v>116</v>
      </c>
      <c r="G98" s="280">
        <v>50</v>
      </c>
      <c r="H98" s="220">
        <v>50</v>
      </c>
      <c r="I98" s="220">
        <v>50</v>
      </c>
    </row>
    <row r="99" spans="1:9" ht="16.5" thickBot="1">
      <c r="A99" s="82" t="s">
        <v>135</v>
      </c>
      <c r="B99" s="93">
        <v>902</v>
      </c>
      <c r="C99" s="84" t="s">
        <v>69</v>
      </c>
      <c r="D99" s="84" t="s">
        <v>65</v>
      </c>
      <c r="E99" s="84"/>
      <c r="F99" s="94"/>
      <c r="G99" s="275">
        <f>G104+G100</f>
        <v>2095.3</v>
      </c>
      <c r="H99" s="212">
        <f>H104+H100</f>
        <v>2200.5</v>
      </c>
      <c r="I99" s="212">
        <f>I104+I100</f>
        <v>2412.4</v>
      </c>
    </row>
    <row r="100" spans="1:9" ht="14.25">
      <c r="A100" s="58" t="s">
        <v>207</v>
      </c>
      <c r="B100" s="100">
        <v>902</v>
      </c>
      <c r="C100" s="87" t="s">
        <v>69</v>
      </c>
      <c r="D100" s="87" t="s">
        <v>90</v>
      </c>
      <c r="E100" s="87"/>
      <c r="F100" s="101"/>
      <c r="G100" s="290">
        <f aca="true" t="shared" si="13" ref="G100:I102">G101</f>
        <v>234.4</v>
      </c>
      <c r="H100" s="227">
        <f t="shared" si="13"/>
        <v>274.4</v>
      </c>
      <c r="I100" s="227">
        <f t="shared" si="13"/>
        <v>315.8</v>
      </c>
    </row>
    <row r="101" spans="1:9" ht="13.5">
      <c r="A101" s="51" t="s">
        <v>207</v>
      </c>
      <c r="B101" s="14">
        <v>902</v>
      </c>
      <c r="C101" s="13" t="s">
        <v>69</v>
      </c>
      <c r="D101" s="13" t="s">
        <v>90</v>
      </c>
      <c r="E101" s="13" t="s">
        <v>208</v>
      </c>
      <c r="F101" s="15"/>
      <c r="G101" s="277">
        <f t="shared" si="13"/>
        <v>234.4</v>
      </c>
      <c r="H101" s="218">
        <f t="shared" si="13"/>
        <v>274.4</v>
      </c>
      <c r="I101" s="218">
        <f t="shared" si="13"/>
        <v>315.8</v>
      </c>
    </row>
    <row r="102" spans="1:9" ht="13.5">
      <c r="A102" s="51" t="s">
        <v>210</v>
      </c>
      <c r="B102" s="14">
        <v>902</v>
      </c>
      <c r="C102" s="13" t="s">
        <v>69</v>
      </c>
      <c r="D102" s="13" t="s">
        <v>90</v>
      </c>
      <c r="E102" s="13" t="s">
        <v>209</v>
      </c>
      <c r="F102" s="15"/>
      <c r="G102" s="277">
        <f t="shared" si="13"/>
        <v>234.4</v>
      </c>
      <c r="H102" s="218">
        <f t="shared" si="13"/>
        <v>274.4</v>
      </c>
      <c r="I102" s="218">
        <f t="shared" si="13"/>
        <v>315.8</v>
      </c>
    </row>
    <row r="103" spans="1:9" ht="13.5" thickBot="1">
      <c r="A103" s="46" t="s">
        <v>119</v>
      </c>
      <c r="B103" s="47">
        <v>902</v>
      </c>
      <c r="C103" s="40" t="s">
        <v>69</v>
      </c>
      <c r="D103" s="40" t="s">
        <v>90</v>
      </c>
      <c r="E103" s="40" t="s">
        <v>209</v>
      </c>
      <c r="F103" s="48" t="s">
        <v>116</v>
      </c>
      <c r="G103" s="280">
        <v>234.4</v>
      </c>
      <c r="H103" s="220">
        <v>274.4</v>
      </c>
      <c r="I103" s="220">
        <v>315.8</v>
      </c>
    </row>
    <row r="104" spans="1:9" ht="15" thickBot="1">
      <c r="A104" s="141" t="s">
        <v>22</v>
      </c>
      <c r="B104" s="142" t="s">
        <v>76</v>
      </c>
      <c r="C104" s="109" t="s">
        <v>69</v>
      </c>
      <c r="D104" s="109" t="s">
        <v>78</v>
      </c>
      <c r="E104" s="109"/>
      <c r="F104" s="110"/>
      <c r="G104" s="291">
        <f>G105</f>
        <v>1860.9</v>
      </c>
      <c r="H104" s="228">
        <f>H105</f>
        <v>1926.1</v>
      </c>
      <c r="I104" s="228">
        <f>I105</f>
        <v>2096.6</v>
      </c>
    </row>
    <row r="105" spans="1:9" ht="13.5">
      <c r="A105" s="145" t="s">
        <v>161</v>
      </c>
      <c r="B105" s="9" t="s">
        <v>76</v>
      </c>
      <c r="C105" s="10" t="s">
        <v>69</v>
      </c>
      <c r="D105" s="10" t="s">
        <v>78</v>
      </c>
      <c r="E105" s="10" t="s">
        <v>211</v>
      </c>
      <c r="F105" s="11"/>
      <c r="G105" s="286">
        <f>G106+G111</f>
        <v>1860.9</v>
      </c>
      <c r="H105" s="217">
        <f>H106+H111</f>
        <v>1926.1</v>
      </c>
      <c r="I105" s="217">
        <f>I106+I111</f>
        <v>2096.6</v>
      </c>
    </row>
    <row r="106" spans="1:9" ht="13.5">
      <c r="A106" s="146" t="s">
        <v>212</v>
      </c>
      <c r="B106" s="9" t="s">
        <v>76</v>
      </c>
      <c r="C106" s="10" t="s">
        <v>69</v>
      </c>
      <c r="D106" s="10" t="s">
        <v>78</v>
      </c>
      <c r="E106" s="10" t="s">
        <v>54</v>
      </c>
      <c r="F106" s="11"/>
      <c r="G106" s="286">
        <f>G107+G109</f>
        <v>125.9</v>
      </c>
      <c r="H106" s="217">
        <f>H107+H109</f>
        <v>128.1</v>
      </c>
      <c r="I106" s="217">
        <f>I107+I109</f>
        <v>145.6</v>
      </c>
    </row>
    <row r="107" spans="1:9" ht="12.75">
      <c r="A107" s="123" t="s">
        <v>213</v>
      </c>
      <c r="B107" s="62" t="s">
        <v>76</v>
      </c>
      <c r="C107" s="63" t="s">
        <v>69</v>
      </c>
      <c r="D107" s="63" t="s">
        <v>78</v>
      </c>
      <c r="E107" s="63" t="s">
        <v>214</v>
      </c>
      <c r="F107" s="48"/>
      <c r="G107" s="278">
        <f>G108</f>
        <v>30.5</v>
      </c>
      <c r="H107" s="226">
        <f>H108</f>
        <v>30.5</v>
      </c>
      <c r="I107" s="226">
        <f>I108</f>
        <v>35.5</v>
      </c>
    </row>
    <row r="108" spans="1:9" ht="12.75">
      <c r="A108" s="116" t="s">
        <v>119</v>
      </c>
      <c r="B108" s="143" t="s">
        <v>76</v>
      </c>
      <c r="C108" s="43" t="s">
        <v>69</v>
      </c>
      <c r="D108" s="43" t="s">
        <v>78</v>
      </c>
      <c r="E108" s="43" t="s">
        <v>214</v>
      </c>
      <c r="F108" s="66" t="s">
        <v>116</v>
      </c>
      <c r="G108" s="281">
        <v>30.5</v>
      </c>
      <c r="H108" s="220">
        <v>30.5</v>
      </c>
      <c r="I108" s="220">
        <v>35.5</v>
      </c>
    </row>
    <row r="109" spans="1:9" ht="12.75">
      <c r="A109" s="123" t="s">
        <v>215</v>
      </c>
      <c r="B109" s="62" t="s">
        <v>76</v>
      </c>
      <c r="C109" s="63" t="s">
        <v>69</v>
      </c>
      <c r="D109" s="63" t="s">
        <v>78</v>
      </c>
      <c r="E109" s="63" t="s">
        <v>216</v>
      </c>
      <c r="F109" s="64"/>
      <c r="G109" s="278">
        <f>G110</f>
        <v>95.4</v>
      </c>
      <c r="H109" s="226">
        <f>H110</f>
        <v>97.6</v>
      </c>
      <c r="I109" s="226">
        <f>I110</f>
        <v>110.1</v>
      </c>
    </row>
    <row r="110" spans="1:9" ht="12.75">
      <c r="A110" s="116" t="s">
        <v>119</v>
      </c>
      <c r="B110" s="117" t="s">
        <v>76</v>
      </c>
      <c r="C110" s="118" t="s">
        <v>69</v>
      </c>
      <c r="D110" s="118" t="s">
        <v>78</v>
      </c>
      <c r="E110" s="118" t="s">
        <v>217</v>
      </c>
      <c r="F110" s="119" t="s">
        <v>116</v>
      </c>
      <c r="G110" s="292">
        <v>95.4</v>
      </c>
      <c r="H110" s="220">
        <v>97.6</v>
      </c>
      <c r="I110" s="220">
        <v>110.1</v>
      </c>
    </row>
    <row r="111" spans="1:9" ht="13.5">
      <c r="A111" s="125" t="s">
        <v>218</v>
      </c>
      <c r="B111" s="14" t="s">
        <v>76</v>
      </c>
      <c r="C111" s="13" t="s">
        <v>69</v>
      </c>
      <c r="D111" s="13" t="s">
        <v>78</v>
      </c>
      <c r="E111" s="13" t="s">
        <v>155</v>
      </c>
      <c r="F111" s="15"/>
      <c r="G111" s="277">
        <f>G116+G112+G114</f>
        <v>1735</v>
      </c>
      <c r="H111" s="218">
        <f>H116+H112+H114</f>
        <v>1798</v>
      </c>
      <c r="I111" s="218">
        <f>I116+I112+I114</f>
        <v>1951</v>
      </c>
    </row>
    <row r="112" spans="1:9" ht="12.75">
      <c r="A112" s="56" t="s">
        <v>331</v>
      </c>
      <c r="B112" s="62" t="s">
        <v>76</v>
      </c>
      <c r="C112" s="63" t="s">
        <v>69</v>
      </c>
      <c r="D112" s="63" t="s">
        <v>78</v>
      </c>
      <c r="E112" s="63" t="s">
        <v>221</v>
      </c>
      <c r="F112" s="64"/>
      <c r="G112" s="278">
        <f>G113</f>
        <v>700</v>
      </c>
      <c r="H112" s="226">
        <f>H113</f>
        <v>738</v>
      </c>
      <c r="I112" s="226">
        <f>I113</f>
        <v>781</v>
      </c>
    </row>
    <row r="113" spans="1:9" ht="12.75">
      <c r="A113" s="116" t="s">
        <v>119</v>
      </c>
      <c r="B113" s="47" t="s">
        <v>76</v>
      </c>
      <c r="C113" s="40" t="s">
        <v>69</v>
      </c>
      <c r="D113" s="40" t="s">
        <v>78</v>
      </c>
      <c r="E113" s="40" t="s">
        <v>221</v>
      </c>
      <c r="F113" s="48" t="s">
        <v>116</v>
      </c>
      <c r="G113" s="280">
        <v>700</v>
      </c>
      <c r="H113" s="220">
        <v>738</v>
      </c>
      <c r="I113" s="220">
        <v>781</v>
      </c>
    </row>
    <row r="114" spans="1:9" ht="12.75">
      <c r="A114" s="56" t="s">
        <v>375</v>
      </c>
      <c r="B114" s="62" t="s">
        <v>76</v>
      </c>
      <c r="C114" s="63" t="s">
        <v>69</v>
      </c>
      <c r="D114" s="63" t="s">
        <v>78</v>
      </c>
      <c r="E114" s="63" t="s">
        <v>222</v>
      </c>
      <c r="F114" s="64"/>
      <c r="G114" s="278">
        <f>G115</f>
        <v>210</v>
      </c>
      <c r="H114" s="226">
        <f>H115</f>
        <v>230</v>
      </c>
      <c r="I114" s="226">
        <f>I115</f>
        <v>250</v>
      </c>
    </row>
    <row r="115" spans="1:9" ht="12.75">
      <c r="A115" s="116" t="s">
        <v>119</v>
      </c>
      <c r="B115" s="47" t="s">
        <v>76</v>
      </c>
      <c r="C115" s="40" t="s">
        <v>69</v>
      </c>
      <c r="D115" s="40" t="s">
        <v>78</v>
      </c>
      <c r="E115" s="40" t="s">
        <v>222</v>
      </c>
      <c r="F115" s="48" t="s">
        <v>116</v>
      </c>
      <c r="G115" s="280">
        <v>210</v>
      </c>
      <c r="H115" s="224">
        <v>230</v>
      </c>
      <c r="I115" s="220">
        <v>250</v>
      </c>
    </row>
    <row r="116" spans="1:9" ht="12.75">
      <c r="A116" s="123" t="s">
        <v>219</v>
      </c>
      <c r="B116" s="62" t="s">
        <v>76</v>
      </c>
      <c r="C116" s="63" t="s">
        <v>69</v>
      </c>
      <c r="D116" s="63" t="s">
        <v>78</v>
      </c>
      <c r="E116" s="63" t="s">
        <v>220</v>
      </c>
      <c r="F116" s="64"/>
      <c r="G116" s="278">
        <f>G117</f>
        <v>825</v>
      </c>
      <c r="H116" s="229">
        <f>H117</f>
        <v>830</v>
      </c>
      <c r="I116" s="229">
        <f>I117</f>
        <v>920</v>
      </c>
    </row>
    <row r="117" spans="1:9" ht="13.5" thickBot="1">
      <c r="A117" s="116" t="s">
        <v>119</v>
      </c>
      <c r="B117" s="117" t="s">
        <v>76</v>
      </c>
      <c r="C117" s="118" t="s">
        <v>69</v>
      </c>
      <c r="D117" s="118" t="s">
        <v>78</v>
      </c>
      <c r="E117" s="118" t="s">
        <v>220</v>
      </c>
      <c r="F117" s="119" t="s">
        <v>116</v>
      </c>
      <c r="G117" s="292">
        <v>825</v>
      </c>
      <c r="H117" s="220">
        <v>830</v>
      </c>
      <c r="I117" s="220">
        <v>920</v>
      </c>
    </row>
    <row r="118" spans="1:9" ht="16.5" thickBot="1">
      <c r="A118" s="82" t="s">
        <v>136</v>
      </c>
      <c r="B118" s="93">
        <v>902</v>
      </c>
      <c r="C118" s="84" t="s">
        <v>75</v>
      </c>
      <c r="D118" s="84" t="s">
        <v>65</v>
      </c>
      <c r="E118" s="84"/>
      <c r="F118" s="94"/>
      <c r="G118" s="275">
        <f>G119+G126</f>
        <v>9680</v>
      </c>
      <c r="H118" s="212">
        <f>H119+H126</f>
        <v>9220</v>
      </c>
      <c r="I118" s="212">
        <f>I119+I126</f>
        <v>8550</v>
      </c>
    </row>
    <row r="119" spans="1:9" ht="14.25">
      <c r="A119" s="58" t="s">
        <v>23</v>
      </c>
      <c r="B119" s="102">
        <v>902</v>
      </c>
      <c r="C119" s="87" t="s">
        <v>75</v>
      </c>
      <c r="D119" s="87" t="s">
        <v>64</v>
      </c>
      <c r="E119" s="87"/>
      <c r="F119" s="101"/>
      <c r="G119" s="290">
        <f>G120</f>
        <v>3680</v>
      </c>
      <c r="H119" s="227">
        <f aca="true" t="shared" si="14" ref="G119:I120">H120</f>
        <v>3220</v>
      </c>
      <c r="I119" s="227">
        <f t="shared" si="14"/>
        <v>2550</v>
      </c>
    </row>
    <row r="120" spans="1:9" ht="13.5">
      <c r="A120" s="54" t="s">
        <v>161</v>
      </c>
      <c r="B120" s="14">
        <v>902</v>
      </c>
      <c r="C120" s="13" t="s">
        <v>75</v>
      </c>
      <c r="D120" s="13" t="s">
        <v>64</v>
      </c>
      <c r="E120" s="13" t="s">
        <v>21</v>
      </c>
      <c r="F120" s="15"/>
      <c r="G120" s="277">
        <f t="shared" si="14"/>
        <v>3680</v>
      </c>
      <c r="H120" s="218">
        <f t="shared" si="14"/>
        <v>3220</v>
      </c>
      <c r="I120" s="218">
        <f t="shared" si="14"/>
        <v>2550</v>
      </c>
    </row>
    <row r="121" spans="1:9" ht="27">
      <c r="A121" s="125" t="s">
        <v>339</v>
      </c>
      <c r="B121" s="14" t="s">
        <v>76</v>
      </c>
      <c r="C121" s="13" t="s">
        <v>75</v>
      </c>
      <c r="D121" s="13" t="s">
        <v>64</v>
      </c>
      <c r="E121" s="13" t="s">
        <v>26</v>
      </c>
      <c r="F121" s="15"/>
      <c r="G121" s="277">
        <f>G122+G124</f>
        <v>3680</v>
      </c>
      <c r="H121" s="218">
        <f>H122+H124</f>
        <v>3220</v>
      </c>
      <c r="I121" s="218">
        <f>I122+I124</f>
        <v>2550</v>
      </c>
    </row>
    <row r="122" spans="1:9" ht="25.5">
      <c r="A122" s="123" t="s">
        <v>377</v>
      </c>
      <c r="B122" s="62" t="s">
        <v>76</v>
      </c>
      <c r="C122" s="63" t="s">
        <v>75</v>
      </c>
      <c r="D122" s="63" t="s">
        <v>64</v>
      </c>
      <c r="E122" s="63" t="s">
        <v>227</v>
      </c>
      <c r="F122" s="64"/>
      <c r="G122" s="278">
        <f>G123</f>
        <v>2680</v>
      </c>
      <c r="H122" s="226">
        <f>H123</f>
        <v>2220</v>
      </c>
      <c r="I122" s="226">
        <f>I123</f>
        <v>1550</v>
      </c>
    </row>
    <row r="123" spans="1:9" ht="12.75">
      <c r="A123" s="127" t="s">
        <v>119</v>
      </c>
      <c r="B123" s="47" t="s">
        <v>76</v>
      </c>
      <c r="C123" s="40" t="s">
        <v>75</v>
      </c>
      <c r="D123" s="40" t="s">
        <v>64</v>
      </c>
      <c r="E123" s="40" t="s">
        <v>227</v>
      </c>
      <c r="F123" s="48" t="s">
        <v>116</v>
      </c>
      <c r="G123" s="280">
        <v>2680</v>
      </c>
      <c r="H123" s="220">
        <v>2220</v>
      </c>
      <c r="I123" s="220">
        <v>1550</v>
      </c>
    </row>
    <row r="124" spans="1:9" ht="38.25">
      <c r="A124" s="123" t="s">
        <v>340</v>
      </c>
      <c r="B124" s="62" t="s">
        <v>76</v>
      </c>
      <c r="C124" s="63" t="s">
        <v>75</v>
      </c>
      <c r="D124" s="63" t="s">
        <v>64</v>
      </c>
      <c r="E124" s="63" t="s">
        <v>228</v>
      </c>
      <c r="F124" s="64"/>
      <c r="G124" s="287">
        <f>G125</f>
        <v>1000</v>
      </c>
      <c r="H124" s="229">
        <f>H125</f>
        <v>1000</v>
      </c>
      <c r="I124" s="229">
        <f>I125</f>
        <v>1000</v>
      </c>
    </row>
    <row r="125" spans="1:9" ht="13.5" thickBot="1">
      <c r="A125" s="116" t="s">
        <v>119</v>
      </c>
      <c r="B125" s="113" t="s">
        <v>76</v>
      </c>
      <c r="C125" s="67" t="s">
        <v>75</v>
      </c>
      <c r="D125" s="67" t="s">
        <v>64</v>
      </c>
      <c r="E125" s="67" t="s">
        <v>228</v>
      </c>
      <c r="F125" s="68" t="s">
        <v>116</v>
      </c>
      <c r="G125" s="279">
        <v>1000</v>
      </c>
      <c r="H125" s="230">
        <v>1000</v>
      </c>
      <c r="I125" s="230">
        <v>1000</v>
      </c>
    </row>
    <row r="126" spans="1:9" ht="14.25">
      <c r="A126" s="96" t="s">
        <v>24</v>
      </c>
      <c r="B126" s="59">
        <v>902</v>
      </c>
      <c r="C126" s="60" t="s">
        <v>75</v>
      </c>
      <c r="D126" s="60" t="s">
        <v>71</v>
      </c>
      <c r="E126" s="60"/>
      <c r="F126" s="61"/>
      <c r="G126" s="276">
        <f aca="true" t="shared" si="15" ref="G126:I127">G127</f>
        <v>6000</v>
      </c>
      <c r="H126" s="216">
        <f t="shared" si="15"/>
        <v>6000</v>
      </c>
      <c r="I126" s="216">
        <f t="shared" si="15"/>
        <v>6000</v>
      </c>
    </row>
    <row r="127" spans="1:9" ht="13.5">
      <c r="A127" s="146" t="s">
        <v>161</v>
      </c>
      <c r="B127" s="14" t="s">
        <v>76</v>
      </c>
      <c r="C127" s="13" t="s">
        <v>75</v>
      </c>
      <c r="D127" s="13" t="s">
        <v>71</v>
      </c>
      <c r="E127" s="13" t="s">
        <v>21</v>
      </c>
      <c r="F127" s="15"/>
      <c r="G127" s="286">
        <f t="shared" si="15"/>
        <v>6000</v>
      </c>
      <c r="H127" s="217">
        <f t="shared" si="15"/>
        <v>6000</v>
      </c>
      <c r="I127" s="217">
        <f t="shared" si="15"/>
        <v>6000</v>
      </c>
    </row>
    <row r="128" spans="1:9" ht="27">
      <c r="A128" s="125" t="s">
        <v>339</v>
      </c>
      <c r="B128" s="14" t="s">
        <v>76</v>
      </c>
      <c r="C128" s="13" t="s">
        <v>75</v>
      </c>
      <c r="D128" s="13" t="s">
        <v>71</v>
      </c>
      <c r="E128" s="13" t="s">
        <v>26</v>
      </c>
      <c r="F128" s="15"/>
      <c r="G128" s="277">
        <f>G129+G131</f>
        <v>6000</v>
      </c>
      <c r="H128" s="218">
        <f>H129+H131</f>
        <v>6000</v>
      </c>
      <c r="I128" s="218">
        <f>I129+I131</f>
        <v>6000</v>
      </c>
    </row>
    <row r="129" spans="1:9" ht="25.5">
      <c r="A129" s="255" t="s">
        <v>341</v>
      </c>
      <c r="B129" s="62" t="s">
        <v>76</v>
      </c>
      <c r="C129" s="63" t="s">
        <v>75</v>
      </c>
      <c r="D129" s="63" t="s">
        <v>71</v>
      </c>
      <c r="E129" s="63" t="s">
        <v>229</v>
      </c>
      <c r="F129" s="64"/>
      <c r="G129" s="278">
        <f>G130</f>
        <v>2000</v>
      </c>
      <c r="H129" s="226">
        <f>H130</f>
        <v>2000</v>
      </c>
      <c r="I129" s="226">
        <f>I130</f>
        <v>2000</v>
      </c>
    </row>
    <row r="130" spans="1:9" ht="12.75">
      <c r="A130" s="116" t="s">
        <v>119</v>
      </c>
      <c r="B130" s="47" t="s">
        <v>76</v>
      </c>
      <c r="C130" s="40" t="s">
        <v>75</v>
      </c>
      <c r="D130" s="40" t="s">
        <v>71</v>
      </c>
      <c r="E130" s="40" t="s">
        <v>230</v>
      </c>
      <c r="F130" s="48" t="s">
        <v>116</v>
      </c>
      <c r="G130" s="280">
        <v>2000</v>
      </c>
      <c r="H130" s="220">
        <v>2000</v>
      </c>
      <c r="I130" s="220">
        <v>2000</v>
      </c>
    </row>
    <row r="131" spans="1:9" ht="12.75">
      <c r="A131" s="123" t="s">
        <v>342</v>
      </c>
      <c r="B131" s="143" t="s">
        <v>76</v>
      </c>
      <c r="C131" s="151" t="s">
        <v>75</v>
      </c>
      <c r="D131" s="151" t="s">
        <v>71</v>
      </c>
      <c r="E131" s="151" t="s">
        <v>231</v>
      </c>
      <c r="F131" s="152"/>
      <c r="G131" s="278">
        <f>G132</f>
        <v>4000</v>
      </c>
      <c r="H131" s="226">
        <f>H132</f>
        <v>4000</v>
      </c>
      <c r="I131" s="226">
        <f>I132</f>
        <v>4000</v>
      </c>
    </row>
    <row r="132" spans="1:9" ht="13.5" thickBot="1">
      <c r="A132" s="116" t="s">
        <v>119</v>
      </c>
      <c r="B132" s="47" t="s">
        <v>76</v>
      </c>
      <c r="C132" s="40" t="s">
        <v>75</v>
      </c>
      <c r="D132" s="40" t="s">
        <v>71</v>
      </c>
      <c r="E132" s="40" t="s">
        <v>231</v>
      </c>
      <c r="F132" s="48" t="s">
        <v>116</v>
      </c>
      <c r="G132" s="280">
        <v>4000</v>
      </c>
      <c r="H132" s="220">
        <v>4000</v>
      </c>
      <c r="I132" s="220">
        <v>4000</v>
      </c>
    </row>
    <row r="133" spans="1:9" ht="16.5" thickBot="1">
      <c r="A133" s="82" t="s">
        <v>137</v>
      </c>
      <c r="B133" s="93">
        <v>902</v>
      </c>
      <c r="C133" s="84" t="s">
        <v>67</v>
      </c>
      <c r="D133" s="84" t="s">
        <v>65</v>
      </c>
      <c r="E133" s="84"/>
      <c r="F133" s="94"/>
      <c r="G133" s="275">
        <f>G134</f>
        <v>290</v>
      </c>
      <c r="H133" s="212">
        <f aca="true" t="shared" si="16" ref="H133:I137">H134</f>
        <v>390</v>
      </c>
      <c r="I133" s="212">
        <f t="shared" si="16"/>
        <v>490</v>
      </c>
    </row>
    <row r="134" spans="1:9" ht="14.25">
      <c r="A134" s="58" t="s">
        <v>233</v>
      </c>
      <c r="B134" s="102">
        <v>902</v>
      </c>
      <c r="C134" s="87" t="s">
        <v>67</v>
      </c>
      <c r="D134" s="87" t="s">
        <v>75</v>
      </c>
      <c r="E134" s="87"/>
      <c r="F134" s="101"/>
      <c r="G134" s="290">
        <f>G135</f>
        <v>290</v>
      </c>
      <c r="H134" s="227">
        <f t="shared" si="16"/>
        <v>390</v>
      </c>
      <c r="I134" s="227">
        <f t="shared" si="16"/>
        <v>490</v>
      </c>
    </row>
    <row r="135" spans="1:9" ht="13.5">
      <c r="A135" s="54" t="s">
        <v>161</v>
      </c>
      <c r="B135" s="14">
        <v>902</v>
      </c>
      <c r="C135" s="13" t="s">
        <v>67</v>
      </c>
      <c r="D135" s="13" t="s">
        <v>75</v>
      </c>
      <c r="E135" s="13" t="s">
        <v>21</v>
      </c>
      <c r="F135" s="15"/>
      <c r="G135" s="277">
        <f>G136</f>
        <v>290</v>
      </c>
      <c r="H135" s="218">
        <f t="shared" si="16"/>
        <v>390</v>
      </c>
      <c r="I135" s="218">
        <f t="shared" si="16"/>
        <v>490</v>
      </c>
    </row>
    <row r="136" spans="1:9" ht="29.25" customHeight="1">
      <c r="A136" s="125" t="s">
        <v>339</v>
      </c>
      <c r="B136" s="14">
        <v>902</v>
      </c>
      <c r="C136" s="13" t="s">
        <v>67</v>
      </c>
      <c r="D136" s="13" t="s">
        <v>75</v>
      </c>
      <c r="E136" s="13" t="s">
        <v>26</v>
      </c>
      <c r="F136" s="15"/>
      <c r="G136" s="277">
        <f>G137</f>
        <v>290</v>
      </c>
      <c r="H136" s="218">
        <f t="shared" si="16"/>
        <v>390</v>
      </c>
      <c r="I136" s="218">
        <f t="shared" si="16"/>
        <v>490</v>
      </c>
    </row>
    <row r="137" spans="1:9" ht="12.75">
      <c r="A137" s="144" t="s">
        <v>343</v>
      </c>
      <c r="B137" s="129">
        <v>902</v>
      </c>
      <c r="C137" s="130" t="s">
        <v>67</v>
      </c>
      <c r="D137" s="130" t="s">
        <v>75</v>
      </c>
      <c r="E137" s="130" t="s">
        <v>234</v>
      </c>
      <c r="F137" s="131"/>
      <c r="G137" s="287">
        <f>G138</f>
        <v>290</v>
      </c>
      <c r="H137" s="229">
        <f t="shared" si="16"/>
        <v>390</v>
      </c>
      <c r="I137" s="229">
        <f t="shared" si="16"/>
        <v>490</v>
      </c>
    </row>
    <row r="138" spans="1:9" ht="13.5" thickBot="1">
      <c r="A138" s="116" t="s">
        <v>119</v>
      </c>
      <c r="B138" s="47">
        <v>902</v>
      </c>
      <c r="C138" s="40" t="s">
        <v>67</v>
      </c>
      <c r="D138" s="40" t="s">
        <v>75</v>
      </c>
      <c r="E138" s="40" t="s">
        <v>234</v>
      </c>
      <c r="F138" s="48" t="s">
        <v>116</v>
      </c>
      <c r="G138" s="280">
        <v>290</v>
      </c>
      <c r="H138" s="220">
        <v>390</v>
      </c>
      <c r="I138" s="220">
        <v>490</v>
      </c>
    </row>
    <row r="139" spans="1:9" ht="16.5" thickBot="1">
      <c r="A139" s="82" t="s">
        <v>140</v>
      </c>
      <c r="B139" s="93" t="s">
        <v>76</v>
      </c>
      <c r="C139" s="84">
        <v>10</v>
      </c>
      <c r="D139" s="84" t="s">
        <v>65</v>
      </c>
      <c r="E139" s="84"/>
      <c r="F139" s="94"/>
      <c r="G139" s="275">
        <f>G140+G145+G158</f>
        <v>28191.970699999998</v>
      </c>
      <c r="H139" s="212">
        <f>H140+H145+H158</f>
        <v>29415.632999999998</v>
      </c>
      <c r="I139" s="212">
        <f>I140+I145+I158</f>
        <v>29649.546</v>
      </c>
    </row>
    <row r="140" spans="1:9" ht="14.25">
      <c r="A140" s="122" t="s">
        <v>286</v>
      </c>
      <c r="B140" s="59" t="s">
        <v>76</v>
      </c>
      <c r="C140" s="60" t="s">
        <v>83</v>
      </c>
      <c r="D140" s="60" t="s">
        <v>64</v>
      </c>
      <c r="E140" s="60"/>
      <c r="F140" s="61"/>
      <c r="G140" s="276">
        <f>G142</f>
        <v>5224.6707</v>
      </c>
      <c r="H140" s="216">
        <f>H142</f>
        <v>5438.833</v>
      </c>
      <c r="I140" s="216">
        <f>I142</f>
        <v>5665.746</v>
      </c>
    </row>
    <row r="141" spans="1:9" ht="14.25">
      <c r="A141" s="54" t="s">
        <v>161</v>
      </c>
      <c r="B141" s="9" t="s">
        <v>76</v>
      </c>
      <c r="C141" s="10" t="s">
        <v>83</v>
      </c>
      <c r="D141" s="10" t="s">
        <v>64</v>
      </c>
      <c r="E141" s="10" t="s">
        <v>21</v>
      </c>
      <c r="F141" s="11"/>
      <c r="G141" s="277">
        <f aca="true" t="shared" si="17" ref="G141:I143">G142</f>
        <v>5224.6707</v>
      </c>
      <c r="H141" s="227"/>
      <c r="I141" s="227"/>
    </row>
    <row r="142" spans="1:9" ht="17.25" customHeight="1">
      <c r="A142" s="181" t="s">
        <v>344</v>
      </c>
      <c r="B142" s="9" t="s">
        <v>76</v>
      </c>
      <c r="C142" s="10" t="s">
        <v>83</v>
      </c>
      <c r="D142" s="10" t="s">
        <v>64</v>
      </c>
      <c r="E142" s="10" t="s">
        <v>287</v>
      </c>
      <c r="F142" s="11"/>
      <c r="G142" s="277">
        <f t="shared" si="17"/>
        <v>5224.6707</v>
      </c>
      <c r="H142" s="218">
        <f t="shared" si="17"/>
        <v>5438.833</v>
      </c>
      <c r="I142" s="218">
        <f t="shared" si="17"/>
        <v>5665.746</v>
      </c>
    </row>
    <row r="143" spans="1:9" ht="29.25" customHeight="1">
      <c r="A143" s="123" t="s">
        <v>345</v>
      </c>
      <c r="B143" s="129" t="s">
        <v>76</v>
      </c>
      <c r="C143" s="130" t="s">
        <v>83</v>
      </c>
      <c r="D143" s="130" t="s">
        <v>64</v>
      </c>
      <c r="E143" s="130" t="s">
        <v>288</v>
      </c>
      <c r="F143" s="131"/>
      <c r="G143" s="280">
        <f t="shared" si="17"/>
        <v>5224.6707</v>
      </c>
      <c r="H143" s="220">
        <f t="shared" si="17"/>
        <v>5438.833</v>
      </c>
      <c r="I143" s="220">
        <f t="shared" si="17"/>
        <v>5665.746</v>
      </c>
    </row>
    <row r="144" spans="1:9" ht="13.5" thickBot="1">
      <c r="A144" s="114" t="s">
        <v>129</v>
      </c>
      <c r="B144" s="22" t="s">
        <v>76</v>
      </c>
      <c r="C144" s="23" t="s">
        <v>83</v>
      </c>
      <c r="D144" s="23" t="s">
        <v>64</v>
      </c>
      <c r="E144" s="23" t="s">
        <v>289</v>
      </c>
      <c r="F144" s="24" t="s">
        <v>128</v>
      </c>
      <c r="G144" s="279">
        <v>5224.6707</v>
      </c>
      <c r="H144" s="230">
        <v>5438.833</v>
      </c>
      <c r="I144" s="230">
        <v>5665.746</v>
      </c>
    </row>
    <row r="145" spans="1:9" ht="14.25">
      <c r="A145" s="192" t="s">
        <v>28</v>
      </c>
      <c r="B145" s="170" t="s">
        <v>76</v>
      </c>
      <c r="C145" s="171">
        <v>10</v>
      </c>
      <c r="D145" s="171" t="s">
        <v>70</v>
      </c>
      <c r="E145" s="171"/>
      <c r="F145" s="172"/>
      <c r="G145" s="293">
        <f>G146</f>
        <v>21464.1</v>
      </c>
      <c r="H145" s="231">
        <f aca="true" t="shared" si="18" ref="H145:I147">H146</f>
        <v>22433.6</v>
      </c>
      <c r="I145" s="231">
        <f t="shared" si="18"/>
        <v>22433.6</v>
      </c>
    </row>
    <row r="146" spans="1:9" ht="27">
      <c r="A146" s="193" t="s">
        <v>290</v>
      </c>
      <c r="B146" s="14" t="s">
        <v>76</v>
      </c>
      <c r="C146" s="13" t="s">
        <v>83</v>
      </c>
      <c r="D146" s="13" t="s">
        <v>70</v>
      </c>
      <c r="E146" s="13" t="s">
        <v>291</v>
      </c>
      <c r="F146" s="15"/>
      <c r="G146" s="263">
        <f>G147</f>
        <v>21464.1</v>
      </c>
      <c r="H146" s="232">
        <f t="shared" si="18"/>
        <v>22433.6</v>
      </c>
      <c r="I146" s="232">
        <f t="shared" si="18"/>
        <v>22433.6</v>
      </c>
    </row>
    <row r="147" spans="1:9" ht="13.5">
      <c r="A147" s="194" t="s">
        <v>292</v>
      </c>
      <c r="B147" s="137" t="s">
        <v>76</v>
      </c>
      <c r="C147" s="138" t="s">
        <v>83</v>
      </c>
      <c r="D147" s="138" t="s">
        <v>70</v>
      </c>
      <c r="E147" s="138" t="s">
        <v>293</v>
      </c>
      <c r="F147" s="140"/>
      <c r="G147" s="288">
        <f>G148</f>
        <v>21464.1</v>
      </c>
      <c r="H147" s="221">
        <f t="shared" si="18"/>
        <v>22433.6</v>
      </c>
      <c r="I147" s="221">
        <f t="shared" si="18"/>
        <v>22433.6</v>
      </c>
    </row>
    <row r="148" spans="1:9" ht="40.5">
      <c r="A148" s="193" t="s">
        <v>294</v>
      </c>
      <c r="B148" s="14" t="s">
        <v>76</v>
      </c>
      <c r="C148" s="13" t="s">
        <v>83</v>
      </c>
      <c r="D148" s="13" t="s">
        <v>70</v>
      </c>
      <c r="E148" s="13" t="s">
        <v>295</v>
      </c>
      <c r="F148" s="15"/>
      <c r="G148" s="277">
        <f>G149+G152</f>
        <v>21464.1</v>
      </c>
      <c r="H148" s="218">
        <f>H149+H152</f>
        <v>22433.6</v>
      </c>
      <c r="I148" s="218">
        <f>I149+I152</f>
        <v>22433.6</v>
      </c>
    </row>
    <row r="149" spans="1:9" ht="41.25" customHeight="1">
      <c r="A149" s="195" t="s">
        <v>296</v>
      </c>
      <c r="B149" s="133" t="s">
        <v>76</v>
      </c>
      <c r="C149" s="134" t="s">
        <v>83</v>
      </c>
      <c r="D149" s="134" t="s">
        <v>70</v>
      </c>
      <c r="E149" s="134" t="s">
        <v>297</v>
      </c>
      <c r="F149" s="135"/>
      <c r="G149" s="294">
        <f>G150+G151</f>
        <v>1745.8</v>
      </c>
      <c r="H149" s="233">
        <f>H150+H151</f>
        <v>1745.8</v>
      </c>
      <c r="I149" s="233">
        <f>I150+I151</f>
        <v>1745.8</v>
      </c>
    </row>
    <row r="150" spans="1:9" ht="12.75">
      <c r="A150" s="127" t="s">
        <v>118</v>
      </c>
      <c r="B150" s="47" t="s">
        <v>76</v>
      </c>
      <c r="C150" s="40" t="s">
        <v>83</v>
      </c>
      <c r="D150" s="40" t="s">
        <v>70</v>
      </c>
      <c r="E150" s="40" t="s">
        <v>297</v>
      </c>
      <c r="F150" s="48" t="s">
        <v>115</v>
      </c>
      <c r="G150" s="280">
        <v>1745.8</v>
      </c>
      <c r="H150" s="220">
        <v>1745.8</v>
      </c>
      <c r="I150" s="220">
        <v>1745.8</v>
      </c>
    </row>
    <row r="151" spans="1:9" ht="12.75" hidden="1">
      <c r="A151" s="127" t="s">
        <v>119</v>
      </c>
      <c r="B151" s="113" t="s">
        <v>76</v>
      </c>
      <c r="C151" s="67" t="s">
        <v>83</v>
      </c>
      <c r="D151" s="67" t="s">
        <v>70</v>
      </c>
      <c r="E151" s="67" t="s">
        <v>297</v>
      </c>
      <c r="F151" s="68" t="s">
        <v>116</v>
      </c>
      <c r="G151" s="280"/>
      <c r="H151" s="220"/>
      <c r="I151" s="220"/>
    </row>
    <row r="152" spans="1:9" ht="25.5">
      <c r="A152" s="56" t="s">
        <v>298</v>
      </c>
      <c r="B152" s="62" t="s">
        <v>76</v>
      </c>
      <c r="C152" s="63" t="s">
        <v>83</v>
      </c>
      <c r="D152" s="63" t="s">
        <v>70</v>
      </c>
      <c r="E152" s="63" t="s">
        <v>299</v>
      </c>
      <c r="F152" s="64"/>
      <c r="G152" s="278">
        <f>G153+G154</f>
        <v>19718.3</v>
      </c>
      <c r="H152" s="226">
        <f>H153+H154</f>
        <v>20687.8</v>
      </c>
      <c r="I152" s="226">
        <f>I153+I154</f>
        <v>20687.8</v>
      </c>
    </row>
    <row r="153" spans="1:9" ht="12.75" hidden="1">
      <c r="A153" s="127" t="s">
        <v>119</v>
      </c>
      <c r="B153" s="65" t="s">
        <v>76</v>
      </c>
      <c r="C153" s="43" t="s">
        <v>83</v>
      </c>
      <c r="D153" s="43" t="s">
        <v>70</v>
      </c>
      <c r="E153" s="40" t="s">
        <v>299</v>
      </c>
      <c r="F153" s="66" t="s">
        <v>116</v>
      </c>
      <c r="G153" s="280"/>
      <c r="H153" s="220"/>
      <c r="I153" s="220"/>
    </row>
    <row r="154" spans="1:9" ht="13.5" thickBot="1">
      <c r="A154" s="114" t="s">
        <v>129</v>
      </c>
      <c r="B154" s="22" t="s">
        <v>76</v>
      </c>
      <c r="C154" s="23" t="s">
        <v>83</v>
      </c>
      <c r="D154" s="23" t="s">
        <v>70</v>
      </c>
      <c r="E154" s="67" t="s">
        <v>299</v>
      </c>
      <c r="F154" s="24" t="s">
        <v>128</v>
      </c>
      <c r="G154" s="280">
        <v>19718.3</v>
      </c>
      <c r="H154" s="220">
        <v>20687.8</v>
      </c>
      <c r="I154" s="220">
        <v>20687.8</v>
      </c>
    </row>
    <row r="155" spans="1:9" ht="1.5" customHeight="1" hidden="1" thickBot="1">
      <c r="A155" s="51" t="s">
        <v>20</v>
      </c>
      <c r="B155" s="14">
        <v>902</v>
      </c>
      <c r="C155" s="13">
        <v>10</v>
      </c>
      <c r="D155" s="13" t="s">
        <v>70</v>
      </c>
      <c r="E155" s="13" t="s">
        <v>21</v>
      </c>
      <c r="F155" s="15" t="s">
        <v>66</v>
      </c>
      <c r="G155" s="277">
        <f aca="true" t="shared" si="19" ref="G155:I156">G156</f>
        <v>0</v>
      </c>
      <c r="H155" s="218">
        <f t="shared" si="19"/>
        <v>0</v>
      </c>
      <c r="I155" s="218">
        <f t="shared" si="19"/>
        <v>0</v>
      </c>
    </row>
    <row r="156" spans="1:9" ht="13.5" hidden="1" thickBot="1">
      <c r="A156" s="46" t="s">
        <v>85</v>
      </c>
      <c r="B156" s="52">
        <v>902</v>
      </c>
      <c r="C156" s="34">
        <v>10</v>
      </c>
      <c r="D156" s="34" t="s">
        <v>70</v>
      </c>
      <c r="E156" s="34" t="s">
        <v>84</v>
      </c>
      <c r="F156" s="53" t="s">
        <v>66</v>
      </c>
      <c r="G156" s="280">
        <f t="shared" si="19"/>
        <v>0</v>
      </c>
      <c r="H156" s="220">
        <f t="shared" si="19"/>
        <v>0</v>
      </c>
      <c r="I156" s="220">
        <f t="shared" si="19"/>
        <v>0</v>
      </c>
    </row>
    <row r="157" spans="1:9" ht="13.5" hidden="1" thickBot="1">
      <c r="A157" s="49" t="s">
        <v>10</v>
      </c>
      <c r="B157" s="22">
        <v>902</v>
      </c>
      <c r="C157" s="23">
        <v>10</v>
      </c>
      <c r="D157" s="23" t="s">
        <v>70</v>
      </c>
      <c r="E157" s="23" t="s">
        <v>84</v>
      </c>
      <c r="F157" s="24" t="s">
        <v>73</v>
      </c>
      <c r="G157" s="279">
        <v>0</v>
      </c>
      <c r="H157" s="230">
        <v>0</v>
      </c>
      <c r="I157" s="230">
        <v>0</v>
      </c>
    </row>
    <row r="158" spans="1:9" ht="14.25" customHeight="1">
      <c r="A158" s="99" t="s">
        <v>29</v>
      </c>
      <c r="B158" s="59">
        <v>902</v>
      </c>
      <c r="C158" s="60">
        <v>10</v>
      </c>
      <c r="D158" s="60" t="s">
        <v>67</v>
      </c>
      <c r="E158" s="60"/>
      <c r="F158" s="61"/>
      <c r="G158" s="276">
        <f>G159+G165</f>
        <v>1503.2</v>
      </c>
      <c r="H158" s="216">
        <f>H159+H165</f>
        <v>1543.2</v>
      </c>
      <c r="I158" s="216">
        <f>I159+I165</f>
        <v>1550.2</v>
      </c>
    </row>
    <row r="159" spans="1:9" ht="27">
      <c r="A159" s="146" t="s">
        <v>290</v>
      </c>
      <c r="B159" s="9" t="s">
        <v>76</v>
      </c>
      <c r="C159" s="10" t="s">
        <v>83</v>
      </c>
      <c r="D159" s="10" t="s">
        <v>67</v>
      </c>
      <c r="E159" s="10" t="s">
        <v>291</v>
      </c>
      <c r="F159" s="11"/>
      <c r="G159" s="286">
        <f>G160</f>
        <v>1219.2</v>
      </c>
      <c r="H159" s="217">
        <f aca="true" t="shared" si="20" ref="H159:I161">H160</f>
        <v>1219.2</v>
      </c>
      <c r="I159" s="217">
        <f t="shared" si="20"/>
        <v>1219.2</v>
      </c>
    </row>
    <row r="160" spans="1:9" ht="13.5">
      <c r="A160" s="125" t="s">
        <v>300</v>
      </c>
      <c r="B160" s="14" t="s">
        <v>76</v>
      </c>
      <c r="C160" s="13" t="s">
        <v>83</v>
      </c>
      <c r="D160" s="13" t="s">
        <v>67</v>
      </c>
      <c r="E160" s="13" t="s">
        <v>301</v>
      </c>
      <c r="F160" s="15"/>
      <c r="G160" s="277">
        <f>G161</f>
        <v>1219.2</v>
      </c>
      <c r="H160" s="218">
        <f t="shared" si="20"/>
        <v>1219.2</v>
      </c>
      <c r="I160" s="218">
        <f t="shared" si="20"/>
        <v>1219.2</v>
      </c>
    </row>
    <row r="161" spans="1:9" ht="51">
      <c r="A161" s="197" t="s">
        <v>307</v>
      </c>
      <c r="B161" s="62" t="s">
        <v>76</v>
      </c>
      <c r="C161" s="63" t="s">
        <v>83</v>
      </c>
      <c r="D161" s="63" t="s">
        <v>67</v>
      </c>
      <c r="E161" s="63" t="s">
        <v>308</v>
      </c>
      <c r="F161" s="64"/>
      <c r="G161" s="278">
        <f>G162</f>
        <v>1219.2</v>
      </c>
      <c r="H161" s="226">
        <f t="shared" si="20"/>
        <v>1219.2</v>
      </c>
      <c r="I161" s="226">
        <f t="shared" si="20"/>
        <v>1219.2</v>
      </c>
    </row>
    <row r="162" spans="1:9" ht="39" customHeight="1">
      <c r="A162" s="123" t="s">
        <v>309</v>
      </c>
      <c r="B162" s="62" t="s">
        <v>76</v>
      </c>
      <c r="C162" s="63" t="s">
        <v>83</v>
      </c>
      <c r="D162" s="63" t="s">
        <v>67</v>
      </c>
      <c r="E162" s="63" t="s">
        <v>310</v>
      </c>
      <c r="F162" s="64"/>
      <c r="G162" s="278">
        <f>G163+G164</f>
        <v>1219.2</v>
      </c>
      <c r="H162" s="226">
        <f>H163+H164</f>
        <v>1219.2</v>
      </c>
      <c r="I162" s="226">
        <f>I163+I164</f>
        <v>1219.2</v>
      </c>
    </row>
    <row r="163" spans="1:9" ht="12.75">
      <c r="A163" s="127" t="s">
        <v>118</v>
      </c>
      <c r="B163" s="62" t="s">
        <v>76</v>
      </c>
      <c r="C163" s="40" t="s">
        <v>83</v>
      </c>
      <c r="D163" s="40" t="s">
        <v>67</v>
      </c>
      <c r="E163" s="40" t="s">
        <v>310</v>
      </c>
      <c r="F163" s="48" t="s">
        <v>115</v>
      </c>
      <c r="G163" s="280">
        <v>1219.2</v>
      </c>
      <c r="H163" s="220">
        <v>1219.2</v>
      </c>
      <c r="I163" s="220">
        <v>1219.2</v>
      </c>
    </row>
    <row r="164" spans="1:9" ht="12.75" hidden="1">
      <c r="A164" s="127" t="s">
        <v>119</v>
      </c>
      <c r="B164" s="62" t="s">
        <v>76</v>
      </c>
      <c r="C164" s="40" t="s">
        <v>83</v>
      </c>
      <c r="D164" s="40" t="s">
        <v>67</v>
      </c>
      <c r="E164" s="40" t="s">
        <v>310</v>
      </c>
      <c r="F164" s="48" t="s">
        <v>116</v>
      </c>
      <c r="G164" s="280"/>
      <c r="H164" s="220"/>
      <c r="I164" s="220"/>
    </row>
    <row r="165" spans="1:9" ht="13.5">
      <c r="A165" s="54" t="s">
        <v>161</v>
      </c>
      <c r="B165" s="14" t="s">
        <v>76</v>
      </c>
      <c r="C165" s="13">
        <v>10</v>
      </c>
      <c r="D165" s="13" t="s">
        <v>67</v>
      </c>
      <c r="E165" s="13" t="s">
        <v>21</v>
      </c>
      <c r="F165" s="15"/>
      <c r="G165" s="277">
        <f>G166+G168</f>
        <v>284</v>
      </c>
      <c r="H165" s="218">
        <f>H166+H168</f>
        <v>324</v>
      </c>
      <c r="I165" s="218">
        <f>I166+I168</f>
        <v>331</v>
      </c>
    </row>
    <row r="166" spans="1:9" ht="18.75" customHeight="1">
      <c r="A166" s="199" t="s">
        <v>346</v>
      </c>
      <c r="B166" s="14" t="s">
        <v>76</v>
      </c>
      <c r="C166" s="13" t="s">
        <v>83</v>
      </c>
      <c r="D166" s="13" t="s">
        <v>67</v>
      </c>
      <c r="E166" s="13" t="s">
        <v>314</v>
      </c>
      <c r="F166" s="15"/>
      <c r="G166" s="277">
        <f>G167</f>
        <v>74</v>
      </c>
      <c r="H166" s="218">
        <f>H167</f>
        <v>114</v>
      </c>
      <c r="I166" s="218">
        <f>I167</f>
        <v>121</v>
      </c>
    </row>
    <row r="167" spans="1:9" ht="12.75">
      <c r="A167" s="127" t="s">
        <v>119</v>
      </c>
      <c r="B167" s="47" t="s">
        <v>76</v>
      </c>
      <c r="C167" s="40" t="s">
        <v>83</v>
      </c>
      <c r="D167" s="40" t="s">
        <v>67</v>
      </c>
      <c r="E167" s="40" t="s">
        <v>314</v>
      </c>
      <c r="F167" s="48" t="s">
        <v>116</v>
      </c>
      <c r="G167" s="266">
        <v>74</v>
      </c>
      <c r="H167" s="220">
        <v>114</v>
      </c>
      <c r="I167" s="220">
        <v>121</v>
      </c>
    </row>
    <row r="168" spans="1:9" ht="13.5">
      <c r="A168" s="181" t="s">
        <v>344</v>
      </c>
      <c r="B168" s="14" t="s">
        <v>76</v>
      </c>
      <c r="C168" s="13" t="s">
        <v>83</v>
      </c>
      <c r="D168" s="13" t="s">
        <v>67</v>
      </c>
      <c r="E168" s="13" t="s">
        <v>287</v>
      </c>
      <c r="F168" s="15"/>
      <c r="G168" s="286">
        <f>G169+G171</f>
        <v>210</v>
      </c>
      <c r="H168" s="217">
        <f>H169+H171</f>
        <v>210</v>
      </c>
      <c r="I168" s="217">
        <f>I169+I171</f>
        <v>210</v>
      </c>
    </row>
    <row r="169" spans="1:9" ht="12.75">
      <c r="A169" s="56" t="s">
        <v>334</v>
      </c>
      <c r="B169" s="62" t="s">
        <v>76</v>
      </c>
      <c r="C169" s="63" t="s">
        <v>83</v>
      </c>
      <c r="D169" s="63" t="s">
        <v>67</v>
      </c>
      <c r="E169" s="63" t="s">
        <v>311</v>
      </c>
      <c r="F169" s="64"/>
      <c r="G169" s="278">
        <f>G170</f>
        <v>110</v>
      </c>
      <c r="H169" s="226">
        <f>H170</f>
        <v>110</v>
      </c>
      <c r="I169" s="226">
        <f>I170</f>
        <v>110</v>
      </c>
    </row>
    <row r="170" spans="1:9" ht="12.75">
      <c r="A170" s="127" t="s">
        <v>119</v>
      </c>
      <c r="B170" s="47" t="s">
        <v>76</v>
      </c>
      <c r="C170" s="40" t="s">
        <v>83</v>
      </c>
      <c r="D170" s="40" t="s">
        <v>67</v>
      </c>
      <c r="E170" s="40" t="s">
        <v>311</v>
      </c>
      <c r="F170" s="48" t="s">
        <v>116</v>
      </c>
      <c r="G170" s="280">
        <v>110</v>
      </c>
      <c r="H170" s="220">
        <v>110</v>
      </c>
      <c r="I170" s="220">
        <v>110</v>
      </c>
    </row>
    <row r="171" spans="1:9" ht="12.75">
      <c r="A171" s="198" t="s">
        <v>312</v>
      </c>
      <c r="B171" s="62" t="s">
        <v>76</v>
      </c>
      <c r="C171" s="63" t="s">
        <v>83</v>
      </c>
      <c r="D171" s="63" t="s">
        <v>67</v>
      </c>
      <c r="E171" s="63" t="s">
        <v>313</v>
      </c>
      <c r="F171" s="64"/>
      <c r="G171" s="278">
        <f>G172</f>
        <v>100</v>
      </c>
      <c r="H171" s="226">
        <f>H172</f>
        <v>100</v>
      </c>
      <c r="I171" s="226">
        <f>I172</f>
        <v>100</v>
      </c>
    </row>
    <row r="172" spans="1:9" ht="13.5" thickBot="1">
      <c r="A172" s="127" t="s">
        <v>119</v>
      </c>
      <c r="B172" s="47" t="s">
        <v>76</v>
      </c>
      <c r="C172" s="63" t="s">
        <v>83</v>
      </c>
      <c r="D172" s="63" t="s">
        <v>67</v>
      </c>
      <c r="E172" s="40" t="s">
        <v>313</v>
      </c>
      <c r="F172" s="48" t="s">
        <v>116</v>
      </c>
      <c r="G172" s="280">
        <v>100</v>
      </c>
      <c r="H172" s="220">
        <v>100</v>
      </c>
      <c r="I172" s="220">
        <v>100</v>
      </c>
    </row>
    <row r="173" spans="1:9" ht="16.5" thickBot="1">
      <c r="A173" s="82" t="s">
        <v>141</v>
      </c>
      <c r="B173" s="93" t="s">
        <v>76</v>
      </c>
      <c r="C173" s="84">
        <v>11</v>
      </c>
      <c r="D173" s="84" t="s">
        <v>65</v>
      </c>
      <c r="E173" s="84" t="s">
        <v>5</v>
      </c>
      <c r="F173" s="94" t="s">
        <v>66</v>
      </c>
      <c r="G173" s="275">
        <f aca="true" t="shared" si="21" ref="G173:I175">G174</f>
        <v>644.6</v>
      </c>
      <c r="H173" s="212">
        <f t="shared" si="21"/>
        <v>686.3</v>
      </c>
      <c r="I173" s="212">
        <f t="shared" si="21"/>
        <v>727.2</v>
      </c>
    </row>
    <row r="174" spans="1:9" ht="14.25">
      <c r="A174" s="58" t="s">
        <v>30</v>
      </c>
      <c r="B174" s="102">
        <v>902</v>
      </c>
      <c r="C174" s="87">
        <v>11</v>
      </c>
      <c r="D174" s="87" t="s">
        <v>64</v>
      </c>
      <c r="E174" s="87"/>
      <c r="F174" s="101"/>
      <c r="G174" s="290">
        <f>G175</f>
        <v>644.6</v>
      </c>
      <c r="H174" s="227">
        <f t="shared" si="21"/>
        <v>686.3</v>
      </c>
      <c r="I174" s="227">
        <f t="shared" si="21"/>
        <v>727.2</v>
      </c>
    </row>
    <row r="175" spans="1:9" ht="13.5">
      <c r="A175" s="54" t="s">
        <v>161</v>
      </c>
      <c r="B175" s="9">
        <v>902</v>
      </c>
      <c r="C175" s="10">
        <v>11</v>
      </c>
      <c r="D175" s="10" t="s">
        <v>64</v>
      </c>
      <c r="E175" s="10" t="s">
        <v>21</v>
      </c>
      <c r="F175" s="11"/>
      <c r="G175" s="286">
        <f t="shared" si="21"/>
        <v>644.6</v>
      </c>
      <c r="H175" s="217">
        <f t="shared" si="21"/>
        <v>686.3</v>
      </c>
      <c r="I175" s="217">
        <f t="shared" si="21"/>
        <v>727.2</v>
      </c>
    </row>
    <row r="176" spans="1:9" ht="12.75">
      <c r="A176" s="202" t="s">
        <v>347</v>
      </c>
      <c r="B176" s="129" t="s">
        <v>76</v>
      </c>
      <c r="C176" s="130" t="s">
        <v>86</v>
      </c>
      <c r="D176" s="130" t="s">
        <v>64</v>
      </c>
      <c r="E176" s="130" t="s">
        <v>317</v>
      </c>
      <c r="F176" s="131"/>
      <c r="G176" s="278">
        <f>G178</f>
        <v>644.6</v>
      </c>
      <c r="H176" s="226">
        <f>H178</f>
        <v>686.3</v>
      </c>
      <c r="I176" s="226">
        <f>I178</f>
        <v>727.2</v>
      </c>
    </row>
    <row r="177" spans="1:9" ht="25.5">
      <c r="A177" s="202" t="s">
        <v>364</v>
      </c>
      <c r="B177" s="129" t="s">
        <v>76</v>
      </c>
      <c r="C177" s="130" t="s">
        <v>86</v>
      </c>
      <c r="D177" s="130" t="s">
        <v>64</v>
      </c>
      <c r="E177" s="130" t="s">
        <v>363</v>
      </c>
      <c r="F177" s="131"/>
      <c r="G177" s="278">
        <f>G178</f>
        <v>644.6</v>
      </c>
      <c r="H177" s="240"/>
      <c r="I177" s="240"/>
    </row>
    <row r="178" spans="1:9" ht="13.5" thickBot="1">
      <c r="A178" s="127" t="s">
        <v>119</v>
      </c>
      <c r="B178" s="47" t="s">
        <v>76</v>
      </c>
      <c r="C178" s="40" t="s">
        <v>86</v>
      </c>
      <c r="D178" s="40" t="s">
        <v>64</v>
      </c>
      <c r="E178" s="40" t="s">
        <v>363</v>
      </c>
      <c r="F178" s="48" t="s">
        <v>116</v>
      </c>
      <c r="G178" s="281">
        <v>644.6</v>
      </c>
      <c r="H178" s="234">
        <v>686.3</v>
      </c>
      <c r="I178" s="234">
        <v>727.2</v>
      </c>
    </row>
    <row r="179" spans="1:9" ht="16.5" thickBot="1">
      <c r="A179" s="57" t="s">
        <v>18</v>
      </c>
      <c r="B179" s="322"/>
      <c r="C179" s="323"/>
      <c r="D179" s="323"/>
      <c r="E179" s="323"/>
      <c r="F179" s="324"/>
      <c r="G179" s="275">
        <f>G45+G99+G118+G139+G173+G94+G133</f>
        <v>97440.55598</v>
      </c>
      <c r="H179" s="212">
        <f>H45+H99+H118+H139+H173+H94+H133</f>
        <v>94099.01828</v>
      </c>
      <c r="I179" s="212">
        <f>I45+I99+I118+I139+I173+I94+I133</f>
        <v>94049.33128</v>
      </c>
    </row>
    <row r="180" spans="1:9" ht="18.75" customHeight="1" thickBot="1">
      <c r="A180" s="325" t="s">
        <v>87</v>
      </c>
      <c r="B180" s="326"/>
      <c r="C180" s="326"/>
      <c r="D180" s="326"/>
      <c r="E180" s="326"/>
      <c r="F180" s="326"/>
      <c r="G180" s="327"/>
      <c r="H180" s="248"/>
      <c r="I180" s="248"/>
    </row>
    <row r="181" spans="1:9" ht="16.5" thickBot="1">
      <c r="A181" s="82" t="s">
        <v>114</v>
      </c>
      <c r="B181" s="93">
        <v>902</v>
      </c>
      <c r="C181" s="84" t="s">
        <v>64</v>
      </c>
      <c r="D181" s="84" t="s">
        <v>65</v>
      </c>
      <c r="E181" s="84"/>
      <c r="F181" s="94"/>
      <c r="G181" s="275">
        <f>G182+G192</f>
        <v>3143.79153</v>
      </c>
      <c r="H181" s="212">
        <f>H182+H192</f>
        <v>2867.79153</v>
      </c>
      <c r="I181" s="212">
        <f>I182+I192</f>
        <v>2867.79153</v>
      </c>
    </row>
    <row r="182" spans="1:9" ht="42.75">
      <c r="A182" s="99" t="s">
        <v>31</v>
      </c>
      <c r="B182" s="59">
        <v>902</v>
      </c>
      <c r="C182" s="60" t="s">
        <v>64</v>
      </c>
      <c r="D182" s="60" t="s">
        <v>70</v>
      </c>
      <c r="E182" s="60"/>
      <c r="F182" s="61"/>
      <c r="G182" s="276">
        <f>G183</f>
        <v>2509.8824</v>
      </c>
      <c r="H182" s="216">
        <f>H183</f>
        <v>2293.8824</v>
      </c>
      <c r="I182" s="216">
        <f>I183</f>
        <v>2293.8824</v>
      </c>
    </row>
    <row r="183" spans="1:9" ht="27">
      <c r="A183" s="51" t="s">
        <v>6</v>
      </c>
      <c r="B183" s="14">
        <v>902</v>
      </c>
      <c r="C183" s="13" t="s">
        <v>64</v>
      </c>
      <c r="D183" s="13" t="s">
        <v>70</v>
      </c>
      <c r="E183" s="13" t="s">
        <v>7</v>
      </c>
      <c r="F183" s="15"/>
      <c r="G183" s="277">
        <f>G184+G188</f>
        <v>2509.8824</v>
      </c>
      <c r="H183" s="218">
        <f>H184+H188</f>
        <v>2293.8824</v>
      </c>
      <c r="I183" s="218">
        <f>I184+I188</f>
        <v>2293.8824</v>
      </c>
    </row>
    <row r="184" spans="1:9" ht="12.75">
      <c r="A184" s="56" t="s">
        <v>8</v>
      </c>
      <c r="B184" s="62">
        <v>902</v>
      </c>
      <c r="C184" s="63" t="s">
        <v>64</v>
      </c>
      <c r="D184" s="63" t="s">
        <v>70</v>
      </c>
      <c r="E184" s="63" t="s">
        <v>9</v>
      </c>
      <c r="F184" s="64"/>
      <c r="G184" s="278">
        <f>G185+G186+G187</f>
        <v>1143.4823999999999</v>
      </c>
      <c r="H184" s="226">
        <f>H185+H186+H187</f>
        <v>1071.4823999999999</v>
      </c>
      <c r="I184" s="226">
        <f>I185+I186+I187</f>
        <v>1071.4823999999999</v>
      </c>
    </row>
    <row r="185" spans="1:9" ht="12.75">
      <c r="A185" s="78" t="s">
        <v>118</v>
      </c>
      <c r="B185" s="47">
        <v>902</v>
      </c>
      <c r="C185" s="40" t="s">
        <v>64</v>
      </c>
      <c r="D185" s="40" t="s">
        <v>70</v>
      </c>
      <c r="E185" s="40" t="s">
        <v>9</v>
      </c>
      <c r="F185" s="48" t="s">
        <v>115</v>
      </c>
      <c r="G185" s="280">
        <f>607.4824+72</f>
        <v>679.4824</v>
      </c>
      <c r="H185" s="220">
        <v>607.4824</v>
      </c>
      <c r="I185" s="220">
        <v>607.4824</v>
      </c>
    </row>
    <row r="186" spans="1:9" ht="12.75">
      <c r="A186" s="32" t="s">
        <v>119</v>
      </c>
      <c r="B186" s="47">
        <v>902</v>
      </c>
      <c r="C186" s="40" t="s">
        <v>64</v>
      </c>
      <c r="D186" s="40" t="s">
        <v>70</v>
      </c>
      <c r="E186" s="40" t="s">
        <v>9</v>
      </c>
      <c r="F186" s="48" t="s">
        <v>116</v>
      </c>
      <c r="G186" s="280">
        <v>464</v>
      </c>
      <c r="H186" s="220">
        <v>464</v>
      </c>
      <c r="I186" s="220">
        <v>464</v>
      </c>
    </row>
    <row r="187" spans="1:9" ht="12.75" hidden="1">
      <c r="A187" s="32" t="s">
        <v>120</v>
      </c>
      <c r="B187" s="47">
        <v>902</v>
      </c>
      <c r="C187" s="40" t="s">
        <v>64</v>
      </c>
      <c r="D187" s="40" t="s">
        <v>70</v>
      </c>
      <c r="E187" s="40" t="s">
        <v>9</v>
      </c>
      <c r="F187" s="48" t="s">
        <v>117</v>
      </c>
      <c r="G187" s="280">
        <v>0</v>
      </c>
      <c r="H187" s="220">
        <v>0</v>
      </c>
      <c r="I187" s="220">
        <v>0</v>
      </c>
    </row>
    <row r="188" spans="1:9" ht="14.25" customHeight="1">
      <c r="A188" s="45" t="s">
        <v>146</v>
      </c>
      <c r="B188" s="9">
        <v>902</v>
      </c>
      <c r="C188" s="10" t="s">
        <v>64</v>
      </c>
      <c r="D188" s="10" t="s">
        <v>70</v>
      </c>
      <c r="E188" s="10" t="s">
        <v>145</v>
      </c>
      <c r="F188" s="11"/>
      <c r="G188" s="286">
        <f>G189+G190+G191</f>
        <v>1366.4</v>
      </c>
      <c r="H188" s="217">
        <f>H189+H190+H191</f>
        <v>1222.4</v>
      </c>
      <c r="I188" s="217">
        <f>I189+I190+I191</f>
        <v>1222.4</v>
      </c>
    </row>
    <row r="189" spans="1:9" ht="12.75">
      <c r="A189" s="78" t="s">
        <v>118</v>
      </c>
      <c r="B189" s="65">
        <v>902</v>
      </c>
      <c r="C189" s="43" t="s">
        <v>64</v>
      </c>
      <c r="D189" s="43" t="s">
        <v>70</v>
      </c>
      <c r="E189" s="43" t="s">
        <v>145</v>
      </c>
      <c r="F189" s="66" t="s">
        <v>115</v>
      </c>
      <c r="G189" s="281">
        <f>1118.4+144</f>
        <v>1262.4</v>
      </c>
      <c r="H189" s="234">
        <v>1118.4</v>
      </c>
      <c r="I189" s="234">
        <v>1118.4</v>
      </c>
    </row>
    <row r="190" spans="1:9" ht="12.75">
      <c r="A190" s="32" t="s">
        <v>119</v>
      </c>
      <c r="B190" s="47">
        <v>902</v>
      </c>
      <c r="C190" s="40" t="s">
        <v>64</v>
      </c>
      <c r="D190" s="40" t="s">
        <v>70</v>
      </c>
      <c r="E190" s="40" t="s">
        <v>145</v>
      </c>
      <c r="F190" s="48" t="s">
        <v>116</v>
      </c>
      <c r="G190" s="280">
        <v>72</v>
      </c>
      <c r="H190" s="220">
        <v>72</v>
      </c>
      <c r="I190" s="220">
        <v>72</v>
      </c>
    </row>
    <row r="191" spans="1:9" ht="13.5" thickBot="1">
      <c r="A191" s="32" t="s">
        <v>120</v>
      </c>
      <c r="B191" s="16">
        <v>902</v>
      </c>
      <c r="C191" s="17" t="s">
        <v>64</v>
      </c>
      <c r="D191" s="17" t="s">
        <v>70</v>
      </c>
      <c r="E191" s="17" t="s">
        <v>145</v>
      </c>
      <c r="F191" s="18" t="s">
        <v>117</v>
      </c>
      <c r="G191" s="295">
        <v>32</v>
      </c>
      <c r="H191" s="235">
        <v>32</v>
      </c>
      <c r="I191" s="235">
        <v>32</v>
      </c>
    </row>
    <row r="192" spans="1:9" ht="27" customHeight="1">
      <c r="A192" s="99" t="s">
        <v>32</v>
      </c>
      <c r="B192" s="59" t="s">
        <v>76</v>
      </c>
      <c r="C192" s="60" t="s">
        <v>64</v>
      </c>
      <c r="D192" s="60" t="s">
        <v>67</v>
      </c>
      <c r="E192" s="60"/>
      <c r="F192" s="61"/>
      <c r="G192" s="276">
        <f aca="true" t="shared" si="22" ref="G192:I193">G193</f>
        <v>633.90913</v>
      </c>
      <c r="H192" s="216">
        <f t="shared" si="22"/>
        <v>573.90913</v>
      </c>
      <c r="I192" s="216">
        <f t="shared" si="22"/>
        <v>573.90913</v>
      </c>
    </row>
    <row r="193" spans="1:9" ht="27">
      <c r="A193" s="51" t="s">
        <v>6</v>
      </c>
      <c r="B193" s="14">
        <v>902</v>
      </c>
      <c r="C193" s="13" t="s">
        <v>64</v>
      </c>
      <c r="D193" s="13" t="s">
        <v>67</v>
      </c>
      <c r="E193" s="13" t="s">
        <v>7</v>
      </c>
      <c r="F193" s="15"/>
      <c r="G193" s="277">
        <f t="shared" si="22"/>
        <v>633.90913</v>
      </c>
      <c r="H193" s="218">
        <f t="shared" si="22"/>
        <v>573.90913</v>
      </c>
      <c r="I193" s="218">
        <f t="shared" si="22"/>
        <v>573.90913</v>
      </c>
    </row>
    <row r="194" spans="1:9" ht="12.75">
      <c r="A194" s="56" t="s">
        <v>8</v>
      </c>
      <c r="B194" s="62">
        <v>902</v>
      </c>
      <c r="C194" s="63" t="s">
        <v>64</v>
      </c>
      <c r="D194" s="63" t="s">
        <v>67</v>
      </c>
      <c r="E194" s="63" t="s">
        <v>9</v>
      </c>
      <c r="F194" s="64"/>
      <c r="G194" s="278">
        <f>G195+G196+G197</f>
        <v>633.90913</v>
      </c>
      <c r="H194" s="226">
        <f>H195+H196+H197</f>
        <v>573.90913</v>
      </c>
      <c r="I194" s="226">
        <f>I195+I196+I197</f>
        <v>573.90913</v>
      </c>
    </row>
    <row r="195" spans="1:9" ht="12.75">
      <c r="A195" s="78" t="s">
        <v>118</v>
      </c>
      <c r="B195" s="65">
        <v>902</v>
      </c>
      <c r="C195" s="43" t="s">
        <v>64</v>
      </c>
      <c r="D195" s="43" t="s">
        <v>67</v>
      </c>
      <c r="E195" s="43" t="s">
        <v>9</v>
      </c>
      <c r="F195" s="66" t="s">
        <v>115</v>
      </c>
      <c r="G195" s="281">
        <f>481.90913+60</f>
        <v>541.90913</v>
      </c>
      <c r="H195" s="234">
        <v>481.90913</v>
      </c>
      <c r="I195" s="234">
        <v>481.90913</v>
      </c>
    </row>
    <row r="196" spans="1:9" ht="13.5" thickBot="1">
      <c r="A196" s="32" t="s">
        <v>119</v>
      </c>
      <c r="B196" s="47">
        <v>902</v>
      </c>
      <c r="C196" s="40" t="s">
        <v>64</v>
      </c>
      <c r="D196" s="40" t="s">
        <v>67</v>
      </c>
      <c r="E196" s="40" t="s">
        <v>9</v>
      </c>
      <c r="F196" s="48" t="s">
        <v>116</v>
      </c>
      <c r="G196" s="280">
        <v>92</v>
      </c>
      <c r="H196" s="220">
        <v>92</v>
      </c>
      <c r="I196" s="220">
        <v>92</v>
      </c>
    </row>
    <row r="197" spans="1:9" ht="13.5" hidden="1" thickBot="1">
      <c r="A197" s="32" t="s">
        <v>120</v>
      </c>
      <c r="B197" s="16">
        <v>902</v>
      </c>
      <c r="C197" s="17" t="s">
        <v>64</v>
      </c>
      <c r="D197" s="17" t="s">
        <v>67</v>
      </c>
      <c r="E197" s="17" t="s">
        <v>9</v>
      </c>
      <c r="F197" s="18" t="s">
        <v>117</v>
      </c>
      <c r="G197" s="295">
        <v>0</v>
      </c>
      <c r="H197" s="235">
        <v>0</v>
      </c>
      <c r="I197" s="235">
        <v>0</v>
      </c>
    </row>
    <row r="198" spans="1:9" ht="16.5" thickBot="1">
      <c r="A198" s="82" t="s">
        <v>140</v>
      </c>
      <c r="B198" s="93" t="s">
        <v>76</v>
      </c>
      <c r="C198" s="84">
        <v>10</v>
      </c>
      <c r="D198" s="84" t="s">
        <v>65</v>
      </c>
      <c r="E198" s="84"/>
      <c r="F198" s="94"/>
      <c r="G198" s="275">
        <f aca="true" t="shared" si="23" ref="G198:I201">G199</f>
        <v>83</v>
      </c>
      <c r="H198" s="212">
        <f t="shared" si="23"/>
        <v>83</v>
      </c>
      <c r="I198" s="212">
        <f t="shared" si="23"/>
        <v>83</v>
      </c>
    </row>
    <row r="199" spans="1:9" ht="14.25">
      <c r="A199" s="99" t="s">
        <v>27</v>
      </c>
      <c r="B199" s="59">
        <v>902</v>
      </c>
      <c r="C199" s="60">
        <v>10</v>
      </c>
      <c r="D199" s="60" t="s">
        <v>64</v>
      </c>
      <c r="E199" s="60"/>
      <c r="F199" s="61"/>
      <c r="G199" s="276">
        <f t="shared" si="23"/>
        <v>83</v>
      </c>
      <c r="H199" s="216">
        <f t="shared" si="23"/>
        <v>83</v>
      </c>
      <c r="I199" s="216">
        <f t="shared" si="23"/>
        <v>83</v>
      </c>
    </row>
    <row r="200" spans="1:9" ht="13.5">
      <c r="A200" s="51" t="s">
        <v>80</v>
      </c>
      <c r="B200" s="14">
        <v>902</v>
      </c>
      <c r="C200" s="13">
        <v>10</v>
      </c>
      <c r="D200" s="13" t="s">
        <v>64</v>
      </c>
      <c r="E200" s="13" t="s">
        <v>79</v>
      </c>
      <c r="F200" s="15"/>
      <c r="G200" s="277">
        <f t="shared" si="23"/>
        <v>83</v>
      </c>
      <c r="H200" s="218">
        <f t="shared" si="23"/>
        <v>83</v>
      </c>
      <c r="I200" s="218">
        <f t="shared" si="23"/>
        <v>83</v>
      </c>
    </row>
    <row r="201" spans="1:9" ht="25.5">
      <c r="A201" s="56" t="s">
        <v>82</v>
      </c>
      <c r="B201" s="62">
        <v>902</v>
      </c>
      <c r="C201" s="63">
        <v>10</v>
      </c>
      <c r="D201" s="63" t="s">
        <v>64</v>
      </c>
      <c r="E201" s="63" t="s">
        <v>81</v>
      </c>
      <c r="F201" s="64"/>
      <c r="G201" s="278">
        <f t="shared" si="23"/>
        <v>83</v>
      </c>
      <c r="H201" s="226">
        <f t="shared" si="23"/>
        <v>83</v>
      </c>
      <c r="I201" s="226">
        <f t="shared" si="23"/>
        <v>83</v>
      </c>
    </row>
    <row r="202" spans="1:9" ht="17.25" customHeight="1" thickBot="1">
      <c r="A202" s="49" t="s">
        <v>129</v>
      </c>
      <c r="B202" s="22">
        <v>902</v>
      </c>
      <c r="C202" s="23">
        <v>10</v>
      </c>
      <c r="D202" s="23" t="s">
        <v>64</v>
      </c>
      <c r="E202" s="23" t="s">
        <v>81</v>
      </c>
      <c r="F202" s="24" t="s">
        <v>128</v>
      </c>
      <c r="G202" s="279">
        <v>83</v>
      </c>
      <c r="H202" s="230">
        <v>83</v>
      </c>
      <c r="I202" s="230">
        <v>83</v>
      </c>
    </row>
    <row r="203" spans="1:9" ht="16.5" thickBot="1">
      <c r="A203" s="57" t="s">
        <v>18</v>
      </c>
      <c r="B203" s="334"/>
      <c r="C203" s="335"/>
      <c r="D203" s="335"/>
      <c r="E203" s="335"/>
      <c r="F203" s="336"/>
      <c r="G203" s="275">
        <f>G181+G198</f>
        <v>3226.79153</v>
      </c>
      <c r="H203" s="212">
        <f>H181+H198</f>
        <v>2950.79153</v>
      </c>
      <c r="I203" s="212">
        <f>I181+I198</f>
        <v>2950.79153</v>
      </c>
    </row>
    <row r="204" spans="1:9" ht="24" customHeight="1" thickBot="1">
      <c r="A204" s="328" t="s">
        <v>159</v>
      </c>
      <c r="B204" s="329"/>
      <c r="C204" s="329"/>
      <c r="D204" s="329"/>
      <c r="E204" s="329"/>
      <c r="F204" s="329"/>
      <c r="G204" s="330"/>
      <c r="H204" s="248"/>
      <c r="I204" s="248"/>
    </row>
    <row r="205" spans="1:9" ht="16.5" thickBot="1">
      <c r="A205" s="57" t="s">
        <v>114</v>
      </c>
      <c r="B205" s="93" t="s">
        <v>88</v>
      </c>
      <c r="C205" s="84" t="s">
        <v>64</v>
      </c>
      <c r="D205" s="84" t="s">
        <v>65</v>
      </c>
      <c r="E205" s="84"/>
      <c r="F205" s="94"/>
      <c r="G205" s="275">
        <f aca="true" t="shared" si="24" ref="G205:I209">G206</f>
        <v>180</v>
      </c>
      <c r="H205" s="212">
        <f t="shared" si="24"/>
        <v>62</v>
      </c>
      <c r="I205" s="212">
        <f t="shared" si="24"/>
        <v>62</v>
      </c>
    </row>
    <row r="206" spans="1:9" ht="16.5" customHeight="1">
      <c r="A206" s="99" t="s">
        <v>19</v>
      </c>
      <c r="B206" s="59" t="s">
        <v>88</v>
      </c>
      <c r="C206" s="60" t="s">
        <v>64</v>
      </c>
      <c r="D206" s="60" t="s">
        <v>77</v>
      </c>
      <c r="E206" s="60"/>
      <c r="F206" s="61"/>
      <c r="G206" s="276">
        <f t="shared" si="24"/>
        <v>180</v>
      </c>
      <c r="H206" s="216">
        <f t="shared" si="24"/>
        <v>62</v>
      </c>
      <c r="I206" s="216">
        <f t="shared" si="24"/>
        <v>62</v>
      </c>
    </row>
    <row r="207" spans="1:9" ht="15" customHeight="1">
      <c r="A207" s="54" t="s">
        <v>161</v>
      </c>
      <c r="B207" s="9" t="s">
        <v>88</v>
      </c>
      <c r="C207" s="10" t="s">
        <v>64</v>
      </c>
      <c r="D207" s="10" t="s">
        <v>77</v>
      </c>
      <c r="E207" s="10" t="s">
        <v>21</v>
      </c>
      <c r="F207" s="11"/>
      <c r="G207" s="289">
        <f t="shared" si="24"/>
        <v>180</v>
      </c>
      <c r="H207" s="222">
        <f t="shared" si="24"/>
        <v>62</v>
      </c>
      <c r="I207" s="222">
        <f t="shared" si="24"/>
        <v>62</v>
      </c>
    </row>
    <row r="208" spans="1:9" ht="15" customHeight="1">
      <c r="A208" s="51" t="s">
        <v>157</v>
      </c>
      <c r="B208" s="14" t="s">
        <v>88</v>
      </c>
      <c r="C208" s="13" t="s">
        <v>64</v>
      </c>
      <c r="D208" s="13" t="s">
        <v>77</v>
      </c>
      <c r="E208" s="13" t="s">
        <v>155</v>
      </c>
      <c r="F208" s="15"/>
      <c r="G208" s="263">
        <f t="shared" si="24"/>
        <v>180</v>
      </c>
      <c r="H208" s="232">
        <f t="shared" si="24"/>
        <v>62</v>
      </c>
      <c r="I208" s="232">
        <f t="shared" si="24"/>
        <v>62</v>
      </c>
    </row>
    <row r="209" spans="1:9" ht="15" customHeight="1">
      <c r="A209" s="56" t="s">
        <v>158</v>
      </c>
      <c r="B209" s="62" t="s">
        <v>88</v>
      </c>
      <c r="C209" s="63" t="s">
        <v>64</v>
      </c>
      <c r="D209" s="63" t="s">
        <v>77</v>
      </c>
      <c r="E209" s="63" t="s">
        <v>156</v>
      </c>
      <c r="F209" s="64"/>
      <c r="G209" s="264">
        <f t="shared" si="24"/>
        <v>180</v>
      </c>
      <c r="H209" s="223">
        <f t="shared" si="24"/>
        <v>62</v>
      </c>
      <c r="I209" s="223">
        <f t="shared" si="24"/>
        <v>62</v>
      </c>
    </row>
    <row r="210" spans="1:9" ht="15" customHeight="1" thickBot="1">
      <c r="A210" s="49" t="s">
        <v>119</v>
      </c>
      <c r="B210" s="22" t="s">
        <v>88</v>
      </c>
      <c r="C210" s="23" t="s">
        <v>64</v>
      </c>
      <c r="D210" s="23" t="s">
        <v>77</v>
      </c>
      <c r="E210" s="23" t="s">
        <v>156</v>
      </c>
      <c r="F210" s="24" t="s">
        <v>116</v>
      </c>
      <c r="G210" s="269">
        <v>180</v>
      </c>
      <c r="H210" s="225">
        <v>62</v>
      </c>
      <c r="I210" s="225">
        <v>62</v>
      </c>
    </row>
    <row r="211" spans="1:9" ht="32.25" thickBot="1">
      <c r="A211" s="82" t="s">
        <v>134</v>
      </c>
      <c r="B211" s="93" t="s">
        <v>88</v>
      </c>
      <c r="C211" s="84" t="s">
        <v>70</v>
      </c>
      <c r="D211" s="84" t="s">
        <v>65</v>
      </c>
      <c r="E211" s="84"/>
      <c r="F211" s="94"/>
      <c r="G211" s="275">
        <f aca="true" t="shared" si="25" ref="G211:I213">G212</f>
        <v>3584</v>
      </c>
      <c r="H211" s="212">
        <f t="shared" si="25"/>
        <v>4033</v>
      </c>
      <c r="I211" s="212">
        <f t="shared" si="25"/>
        <v>3973</v>
      </c>
    </row>
    <row r="212" spans="1:9" ht="14.25">
      <c r="A212" s="99" t="s">
        <v>103</v>
      </c>
      <c r="B212" s="59" t="s">
        <v>88</v>
      </c>
      <c r="C212" s="60" t="s">
        <v>70</v>
      </c>
      <c r="D212" s="60" t="s">
        <v>71</v>
      </c>
      <c r="E212" s="60"/>
      <c r="F212" s="61"/>
      <c r="G212" s="276">
        <f t="shared" si="25"/>
        <v>3584</v>
      </c>
      <c r="H212" s="216">
        <f t="shared" si="25"/>
        <v>4033</v>
      </c>
      <c r="I212" s="216">
        <f t="shared" si="25"/>
        <v>3973</v>
      </c>
    </row>
    <row r="213" spans="1:9" ht="13.5">
      <c r="A213" s="54" t="s">
        <v>161</v>
      </c>
      <c r="B213" s="14" t="s">
        <v>88</v>
      </c>
      <c r="C213" s="13" t="s">
        <v>70</v>
      </c>
      <c r="D213" s="13" t="s">
        <v>71</v>
      </c>
      <c r="E213" s="13" t="s">
        <v>21</v>
      </c>
      <c r="F213" s="15"/>
      <c r="G213" s="277">
        <f t="shared" si="25"/>
        <v>3584</v>
      </c>
      <c r="H213" s="218">
        <f t="shared" si="25"/>
        <v>4033</v>
      </c>
      <c r="I213" s="218">
        <f t="shared" si="25"/>
        <v>3973</v>
      </c>
    </row>
    <row r="214" spans="1:9" ht="27">
      <c r="A214" s="201" t="s">
        <v>336</v>
      </c>
      <c r="B214" s="14" t="s">
        <v>88</v>
      </c>
      <c r="C214" s="13" t="s">
        <v>70</v>
      </c>
      <c r="D214" s="13" t="s">
        <v>71</v>
      </c>
      <c r="E214" s="13" t="s">
        <v>51</v>
      </c>
      <c r="F214" s="15"/>
      <c r="G214" s="277">
        <f>G215+G218</f>
        <v>3584</v>
      </c>
      <c r="H214" s="218">
        <f>H215+H218</f>
        <v>4033</v>
      </c>
      <c r="I214" s="218">
        <f>I215+I218</f>
        <v>3973</v>
      </c>
    </row>
    <row r="215" spans="1:9" ht="25.5">
      <c r="A215" s="103" t="s">
        <v>348</v>
      </c>
      <c r="B215" s="62" t="s">
        <v>88</v>
      </c>
      <c r="C215" s="63" t="s">
        <v>70</v>
      </c>
      <c r="D215" s="63" t="s">
        <v>71</v>
      </c>
      <c r="E215" s="63" t="s">
        <v>162</v>
      </c>
      <c r="F215" s="64"/>
      <c r="G215" s="278">
        <f>G216+G217</f>
        <v>115</v>
      </c>
      <c r="H215" s="226">
        <f>H216+H217</f>
        <v>115</v>
      </c>
      <c r="I215" s="226">
        <f>I216+I217</f>
        <v>115</v>
      </c>
    </row>
    <row r="216" spans="1:9" ht="12.75">
      <c r="A216" s="46" t="s">
        <v>119</v>
      </c>
      <c r="B216" s="47" t="s">
        <v>88</v>
      </c>
      <c r="C216" s="40" t="s">
        <v>70</v>
      </c>
      <c r="D216" s="40" t="s">
        <v>71</v>
      </c>
      <c r="E216" s="40" t="s">
        <v>162</v>
      </c>
      <c r="F216" s="48" t="s">
        <v>116</v>
      </c>
      <c r="G216" s="280">
        <v>90</v>
      </c>
      <c r="H216" s="220">
        <v>90</v>
      </c>
      <c r="I216" s="220">
        <v>90</v>
      </c>
    </row>
    <row r="217" spans="1:9" ht="12.75">
      <c r="A217" s="32" t="s">
        <v>131</v>
      </c>
      <c r="B217" s="47" t="s">
        <v>88</v>
      </c>
      <c r="C217" s="40" t="s">
        <v>70</v>
      </c>
      <c r="D217" s="40" t="s">
        <v>71</v>
      </c>
      <c r="E217" s="40" t="s">
        <v>162</v>
      </c>
      <c r="F217" s="48" t="s">
        <v>130</v>
      </c>
      <c r="G217" s="280">
        <v>25</v>
      </c>
      <c r="H217" s="220">
        <v>25</v>
      </c>
      <c r="I217" s="220">
        <v>25</v>
      </c>
    </row>
    <row r="218" spans="1:9" ht="12.75">
      <c r="A218" s="103" t="s">
        <v>164</v>
      </c>
      <c r="B218" s="62" t="s">
        <v>88</v>
      </c>
      <c r="C218" s="63" t="s">
        <v>70</v>
      </c>
      <c r="D218" s="63" t="s">
        <v>71</v>
      </c>
      <c r="E218" s="63" t="s">
        <v>163</v>
      </c>
      <c r="F218" s="64"/>
      <c r="G218" s="278">
        <f>G219</f>
        <v>3469</v>
      </c>
      <c r="H218" s="226">
        <f>H219</f>
        <v>3918</v>
      </c>
      <c r="I218" s="226">
        <f>I219</f>
        <v>3858</v>
      </c>
    </row>
    <row r="219" spans="1:9" ht="13.5" thickBot="1">
      <c r="A219" s="49" t="s">
        <v>131</v>
      </c>
      <c r="B219" s="47" t="s">
        <v>88</v>
      </c>
      <c r="C219" s="40" t="s">
        <v>70</v>
      </c>
      <c r="D219" s="40" t="s">
        <v>71</v>
      </c>
      <c r="E219" s="40" t="s">
        <v>163</v>
      </c>
      <c r="F219" s="48" t="s">
        <v>130</v>
      </c>
      <c r="G219" s="280">
        <v>3469</v>
      </c>
      <c r="H219" s="220">
        <v>3918</v>
      </c>
      <c r="I219" s="220">
        <v>3858</v>
      </c>
    </row>
    <row r="220" spans="1:9" ht="16.5" thickBot="1">
      <c r="A220" s="149" t="s">
        <v>135</v>
      </c>
      <c r="B220" s="150" t="s">
        <v>88</v>
      </c>
      <c r="C220" s="84" t="s">
        <v>69</v>
      </c>
      <c r="D220" s="84" t="s">
        <v>65</v>
      </c>
      <c r="E220" s="84"/>
      <c r="F220" s="94"/>
      <c r="G220" s="275">
        <f>G221</f>
        <v>946</v>
      </c>
      <c r="H220" s="212">
        <f>H221</f>
        <v>946</v>
      </c>
      <c r="I220" s="212">
        <f>I221</f>
        <v>946</v>
      </c>
    </row>
    <row r="221" spans="1:9" ht="14.25">
      <c r="A221" s="147" t="s">
        <v>22</v>
      </c>
      <c r="B221" s="148" t="s">
        <v>88</v>
      </c>
      <c r="C221" s="60" t="s">
        <v>69</v>
      </c>
      <c r="D221" s="60" t="s">
        <v>78</v>
      </c>
      <c r="E221" s="60"/>
      <c r="F221" s="61"/>
      <c r="G221" s="276">
        <f>G222</f>
        <v>946</v>
      </c>
      <c r="H221" s="216">
        <f aca="true" t="shared" si="26" ref="H221:I224">H222</f>
        <v>946</v>
      </c>
      <c r="I221" s="216">
        <f t="shared" si="26"/>
        <v>946</v>
      </c>
    </row>
    <row r="222" spans="1:9" ht="13.5">
      <c r="A222" s="146" t="s">
        <v>161</v>
      </c>
      <c r="B222" s="9" t="s">
        <v>88</v>
      </c>
      <c r="C222" s="10" t="s">
        <v>69</v>
      </c>
      <c r="D222" s="10" t="s">
        <v>78</v>
      </c>
      <c r="E222" s="10" t="s">
        <v>211</v>
      </c>
      <c r="F222" s="11"/>
      <c r="G222" s="286">
        <f>G223</f>
        <v>946</v>
      </c>
      <c r="H222" s="217">
        <f t="shared" si="26"/>
        <v>946</v>
      </c>
      <c r="I222" s="217">
        <f t="shared" si="26"/>
        <v>946</v>
      </c>
    </row>
    <row r="223" spans="1:9" ht="13.5">
      <c r="A223" s="146" t="s">
        <v>212</v>
      </c>
      <c r="B223" s="9" t="s">
        <v>88</v>
      </c>
      <c r="C223" s="10" t="s">
        <v>69</v>
      </c>
      <c r="D223" s="10" t="s">
        <v>78</v>
      </c>
      <c r="E223" s="10" t="s">
        <v>54</v>
      </c>
      <c r="F223" s="11"/>
      <c r="G223" s="286">
        <f>G224</f>
        <v>946</v>
      </c>
      <c r="H223" s="217">
        <f t="shared" si="26"/>
        <v>946</v>
      </c>
      <c r="I223" s="217">
        <f t="shared" si="26"/>
        <v>946</v>
      </c>
    </row>
    <row r="224" spans="1:9" ht="12.75">
      <c r="A224" s="123" t="s">
        <v>224</v>
      </c>
      <c r="B224" s="62" t="s">
        <v>88</v>
      </c>
      <c r="C224" s="63" t="s">
        <v>69</v>
      </c>
      <c r="D224" s="63" t="s">
        <v>78</v>
      </c>
      <c r="E224" s="63" t="s">
        <v>223</v>
      </c>
      <c r="F224" s="48"/>
      <c r="G224" s="278">
        <f>G225</f>
        <v>946</v>
      </c>
      <c r="H224" s="226">
        <f t="shared" si="26"/>
        <v>946</v>
      </c>
      <c r="I224" s="226">
        <f t="shared" si="26"/>
        <v>946</v>
      </c>
    </row>
    <row r="225" spans="1:9" ht="13.5" thickBot="1">
      <c r="A225" s="49" t="s">
        <v>131</v>
      </c>
      <c r="B225" s="143" t="s">
        <v>88</v>
      </c>
      <c r="C225" s="43" t="s">
        <v>69</v>
      </c>
      <c r="D225" s="43" t="s">
        <v>78</v>
      </c>
      <c r="E225" s="43" t="s">
        <v>223</v>
      </c>
      <c r="F225" s="66" t="s">
        <v>130</v>
      </c>
      <c r="G225" s="281">
        <v>946</v>
      </c>
      <c r="H225" s="236">
        <v>946</v>
      </c>
      <c r="I225" s="236">
        <v>946</v>
      </c>
    </row>
    <row r="226" spans="1:9" ht="16.5" thickBot="1">
      <c r="A226" s="82" t="s">
        <v>136</v>
      </c>
      <c r="B226" s="93" t="s">
        <v>88</v>
      </c>
      <c r="C226" s="84" t="s">
        <v>75</v>
      </c>
      <c r="D226" s="84" t="s">
        <v>65</v>
      </c>
      <c r="E226" s="84"/>
      <c r="F226" s="94"/>
      <c r="G226" s="275">
        <f>G227</f>
        <v>45433.74</v>
      </c>
      <c r="H226" s="212">
        <f aca="true" t="shared" si="27" ref="H226:I230">H227</f>
        <v>43547.66</v>
      </c>
      <c r="I226" s="212">
        <f t="shared" si="27"/>
        <v>43464.77</v>
      </c>
    </row>
    <row r="227" spans="1:9" ht="14.25">
      <c r="A227" s="122" t="s">
        <v>24</v>
      </c>
      <c r="B227" s="59" t="s">
        <v>88</v>
      </c>
      <c r="C227" s="60" t="s">
        <v>75</v>
      </c>
      <c r="D227" s="60" t="s">
        <v>71</v>
      </c>
      <c r="E227" s="60"/>
      <c r="F227" s="61"/>
      <c r="G227" s="276">
        <f>G228</f>
        <v>45433.74</v>
      </c>
      <c r="H227" s="216">
        <f t="shared" si="27"/>
        <v>43547.66</v>
      </c>
      <c r="I227" s="216">
        <f t="shared" si="27"/>
        <v>43464.77</v>
      </c>
    </row>
    <row r="228" spans="1:9" ht="13.5">
      <c r="A228" s="146" t="s">
        <v>161</v>
      </c>
      <c r="B228" s="9" t="s">
        <v>88</v>
      </c>
      <c r="C228" s="10" t="s">
        <v>75</v>
      </c>
      <c r="D228" s="10" t="s">
        <v>71</v>
      </c>
      <c r="E228" s="10" t="s">
        <v>21</v>
      </c>
      <c r="F228" s="11"/>
      <c r="G228" s="277">
        <f>G229</f>
        <v>45433.74</v>
      </c>
      <c r="H228" s="218">
        <f t="shared" si="27"/>
        <v>43547.66</v>
      </c>
      <c r="I228" s="218">
        <f t="shared" si="27"/>
        <v>43464.77</v>
      </c>
    </row>
    <row r="229" spans="1:9" ht="33.75" customHeight="1">
      <c r="A229" s="125" t="s">
        <v>339</v>
      </c>
      <c r="B229" s="14" t="s">
        <v>88</v>
      </c>
      <c r="C229" s="13" t="s">
        <v>75</v>
      </c>
      <c r="D229" s="13" t="s">
        <v>71</v>
      </c>
      <c r="E229" s="13" t="s">
        <v>26</v>
      </c>
      <c r="F229" s="15"/>
      <c r="G229" s="277">
        <f>G230</f>
        <v>45433.74</v>
      </c>
      <c r="H229" s="218">
        <f t="shared" si="27"/>
        <v>43547.66</v>
      </c>
      <c r="I229" s="218">
        <f t="shared" si="27"/>
        <v>43464.77</v>
      </c>
    </row>
    <row r="230" spans="1:9" ht="19.5" customHeight="1">
      <c r="A230" s="123" t="s">
        <v>342</v>
      </c>
      <c r="B230" s="143" t="s">
        <v>88</v>
      </c>
      <c r="C230" s="151" t="s">
        <v>75</v>
      </c>
      <c r="D230" s="151" t="s">
        <v>71</v>
      </c>
      <c r="E230" s="151" t="s">
        <v>231</v>
      </c>
      <c r="F230" s="152"/>
      <c r="G230" s="278">
        <f>G231</f>
        <v>45433.74</v>
      </c>
      <c r="H230" s="226">
        <f t="shared" si="27"/>
        <v>43547.66</v>
      </c>
      <c r="I230" s="226">
        <f t="shared" si="27"/>
        <v>43464.77</v>
      </c>
    </row>
    <row r="231" spans="1:9" ht="13.5" thickBot="1">
      <c r="A231" s="153" t="s">
        <v>131</v>
      </c>
      <c r="B231" s="47" t="s">
        <v>88</v>
      </c>
      <c r="C231" s="40" t="s">
        <v>75</v>
      </c>
      <c r="D231" s="40" t="s">
        <v>71</v>
      </c>
      <c r="E231" s="40" t="s">
        <v>232</v>
      </c>
      <c r="F231" s="48" t="s">
        <v>130</v>
      </c>
      <c r="G231" s="280">
        <v>45433.74</v>
      </c>
      <c r="H231" s="220">
        <v>43547.66</v>
      </c>
      <c r="I231" s="220">
        <v>43464.77</v>
      </c>
    </row>
    <row r="232" spans="1:9" ht="16.5" thickBot="1">
      <c r="A232" s="82" t="s">
        <v>138</v>
      </c>
      <c r="B232" s="95">
        <v>903</v>
      </c>
      <c r="C232" s="84" t="s">
        <v>68</v>
      </c>
      <c r="D232" s="84" t="s">
        <v>65</v>
      </c>
      <c r="E232" s="84"/>
      <c r="F232" s="94"/>
      <c r="G232" s="275">
        <f>G233+G254+G294</f>
        <v>540625.2999999999</v>
      </c>
      <c r="H232" s="212">
        <f>H233+H254+H294</f>
        <v>578728.3300000001</v>
      </c>
      <c r="I232" s="212">
        <f>I233+I254+I294</f>
        <v>615697.7100000001</v>
      </c>
    </row>
    <row r="233" spans="1:9" ht="14.25">
      <c r="A233" s="99" t="s">
        <v>33</v>
      </c>
      <c r="B233" s="59">
        <v>903</v>
      </c>
      <c r="C233" s="60" t="s">
        <v>68</v>
      </c>
      <c r="D233" s="60" t="s">
        <v>64</v>
      </c>
      <c r="E233" s="60"/>
      <c r="F233" s="61"/>
      <c r="G233" s="276">
        <f>G234+G237+G242</f>
        <v>151147.69</v>
      </c>
      <c r="H233" s="216">
        <f>H234+H237+H242</f>
        <v>160171.32</v>
      </c>
      <c r="I233" s="216">
        <f>I234+I237+I242</f>
        <v>171967.44</v>
      </c>
    </row>
    <row r="234" spans="1:9" ht="13.5">
      <c r="A234" s="45" t="s">
        <v>34</v>
      </c>
      <c r="B234" s="9">
        <v>903</v>
      </c>
      <c r="C234" s="10" t="s">
        <v>68</v>
      </c>
      <c r="D234" s="10" t="s">
        <v>64</v>
      </c>
      <c r="E234" s="10" t="s">
        <v>35</v>
      </c>
      <c r="F234" s="11"/>
      <c r="G234" s="286">
        <f aca="true" t="shared" si="28" ref="G234:I235">G235</f>
        <v>448.72</v>
      </c>
      <c r="H234" s="217">
        <f t="shared" si="28"/>
        <v>448.72</v>
      </c>
      <c r="I234" s="217">
        <f t="shared" si="28"/>
        <v>448.72</v>
      </c>
    </row>
    <row r="235" spans="1:9" ht="12.75">
      <c r="A235" s="56" t="s">
        <v>109</v>
      </c>
      <c r="B235" s="62">
        <v>903</v>
      </c>
      <c r="C235" s="63" t="s">
        <v>68</v>
      </c>
      <c r="D235" s="63" t="s">
        <v>64</v>
      </c>
      <c r="E235" s="63" t="s">
        <v>36</v>
      </c>
      <c r="F235" s="64"/>
      <c r="G235" s="278">
        <f>G236</f>
        <v>448.72</v>
      </c>
      <c r="H235" s="226">
        <f t="shared" si="28"/>
        <v>448.72</v>
      </c>
      <c r="I235" s="226">
        <f t="shared" si="28"/>
        <v>448.72</v>
      </c>
    </row>
    <row r="236" spans="1:9" ht="12.75">
      <c r="A236" s="46" t="s">
        <v>131</v>
      </c>
      <c r="B236" s="47">
        <v>903</v>
      </c>
      <c r="C236" s="40" t="s">
        <v>68</v>
      </c>
      <c r="D236" s="40" t="s">
        <v>64</v>
      </c>
      <c r="E236" s="40" t="s">
        <v>36</v>
      </c>
      <c r="F236" s="48" t="s">
        <v>130</v>
      </c>
      <c r="G236" s="280">
        <v>448.72</v>
      </c>
      <c r="H236" s="220">
        <v>448.72</v>
      </c>
      <c r="I236" s="220">
        <v>448.72</v>
      </c>
    </row>
    <row r="237" spans="1:9" ht="13.5">
      <c r="A237" s="176" t="s">
        <v>235</v>
      </c>
      <c r="B237" s="9" t="s">
        <v>88</v>
      </c>
      <c r="C237" s="10" t="s">
        <v>68</v>
      </c>
      <c r="D237" s="10" t="s">
        <v>64</v>
      </c>
      <c r="E237" s="10" t="s">
        <v>236</v>
      </c>
      <c r="F237" s="11"/>
      <c r="G237" s="286">
        <f>G238</f>
        <v>136356.2</v>
      </c>
      <c r="H237" s="217">
        <f aca="true" t="shared" si="29" ref="H237:I240">H238</f>
        <v>146565.7</v>
      </c>
      <c r="I237" s="217">
        <f t="shared" si="29"/>
        <v>157701.4</v>
      </c>
    </row>
    <row r="238" spans="1:9" ht="13.5">
      <c r="A238" s="167" t="s">
        <v>237</v>
      </c>
      <c r="B238" s="137" t="s">
        <v>88</v>
      </c>
      <c r="C238" s="138" t="s">
        <v>68</v>
      </c>
      <c r="D238" s="138" t="s">
        <v>64</v>
      </c>
      <c r="E238" s="138" t="s">
        <v>238</v>
      </c>
      <c r="F238" s="140"/>
      <c r="G238" s="288">
        <f>G239</f>
        <v>136356.2</v>
      </c>
      <c r="H238" s="221">
        <f t="shared" si="29"/>
        <v>146565.7</v>
      </c>
      <c r="I238" s="221">
        <f t="shared" si="29"/>
        <v>157701.4</v>
      </c>
    </row>
    <row r="239" spans="1:9" ht="25.5">
      <c r="A239" s="168" t="s">
        <v>239</v>
      </c>
      <c r="B239" s="62" t="s">
        <v>88</v>
      </c>
      <c r="C239" s="63" t="s">
        <v>68</v>
      </c>
      <c r="D239" s="63" t="s">
        <v>64</v>
      </c>
      <c r="E239" s="63" t="s">
        <v>240</v>
      </c>
      <c r="F239" s="64"/>
      <c r="G239" s="278">
        <f>G240</f>
        <v>136356.2</v>
      </c>
      <c r="H239" s="226">
        <f t="shared" si="29"/>
        <v>146565.7</v>
      </c>
      <c r="I239" s="226">
        <f t="shared" si="29"/>
        <v>157701.4</v>
      </c>
    </row>
    <row r="240" spans="1:9" ht="38.25">
      <c r="A240" s="144" t="s">
        <v>241</v>
      </c>
      <c r="B240" s="129" t="s">
        <v>88</v>
      </c>
      <c r="C240" s="130" t="s">
        <v>68</v>
      </c>
      <c r="D240" s="130" t="s">
        <v>64</v>
      </c>
      <c r="E240" s="130" t="s">
        <v>242</v>
      </c>
      <c r="F240" s="131"/>
      <c r="G240" s="287">
        <f>G241</f>
        <v>136356.2</v>
      </c>
      <c r="H240" s="229">
        <f t="shared" si="29"/>
        <v>146565.7</v>
      </c>
      <c r="I240" s="229">
        <f t="shared" si="29"/>
        <v>157701.4</v>
      </c>
    </row>
    <row r="241" spans="1:9" ht="12.75">
      <c r="A241" s="153" t="s">
        <v>131</v>
      </c>
      <c r="B241" s="47" t="s">
        <v>88</v>
      </c>
      <c r="C241" s="40" t="s">
        <v>68</v>
      </c>
      <c r="D241" s="40" t="s">
        <v>64</v>
      </c>
      <c r="E241" s="40" t="s">
        <v>242</v>
      </c>
      <c r="F241" s="48" t="s">
        <v>130</v>
      </c>
      <c r="G241" s="280">
        <v>136356.2</v>
      </c>
      <c r="H241" s="220">
        <v>146565.7</v>
      </c>
      <c r="I241" s="220">
        <v>157701.4</v>
      </c>
    </row>
    <row r="242" spans="1:9" ht="15">
      <c r="A242" s="203" t="s">
        <v>161</v>
      </c>
      <c r="B242" s="204" t="s">
        <v>88</v>
      </c>
      <c r="C242" s="205" t="s">
        <v>68</v>
      </c>
      <c r="D242" s="205" t="s">
        <v>64</v>
      </c>
      <c r="E242" s="13" t="s">
        <v>21</v>
      </c>
      <c r="F242" s="182"/>
      <c r="G242" s="277">
        <f>G243</f>
        <v>14342.77</v>
      </c>
      <c r="H242" s="218">
        <f>H243</f>
        <v>13156.9</v>
      </c>
      <c r="I242" s="218">
        <f>I243</f>
        <v>13817.32</v>
      </c>
    </row>
    <row r="243" spans="1:9" ht="15">
      <c r="A243" s="181" t="s">
        <v>349</v>
      </c>
      <c r="B243" s="137" t="s">
        <v>88</v>
      </c>
      <c r="C243" s="138" t="s">
        <v>68</v>
      </c>
      <c r="D243" s="138" t="s">
        <v>64</v>
      </c>
      <c r="E243" s="138" t="s">
        <v>49</v>
      </c>
      <c r="F243" s="175"/>
      <c r="G243" s="288">
        <f>G244+G246+G248+G250+G252</f>
        <v>14342.77</v>
      </c>
      <c r="H243" s="221">
        <f>H244+H246+H248+H250+H252</f>
        <v>13156.9</v>
      </c>
      <c r="I243" s="221">
        <f>I244+I246+I248+I250+I252</f>
        <v>13817.32</v>
      </c>
    </row>
    <row r="244" spans="1:9" ht="14.25">
      <c r="A244" s="123" t="s">
        <v>350</v>
      </c>
      <c r="B244" s="154" t="s">
        <v>88</v>
      </c>
      <c r="C244" s="155" t="s">
        <v>68</v>
      </c>
      <c r="D244" s="155" t="s">
        <v>64</v>
      </c>
      <c r="E244" s="63" t="s">
        <v>243</v>
      </c>
      <c r="F244" s="156"/>
      <c r="G244" s="278">
        <f>G245</f>
        <v>966.7</v>
      </c>
      <c r="H244" s="226">
        <f>H245</f>
        <v>611.3</v>
      </c>
      <c r="I244" s="226">
        <f>I245</f>
        <v>631.9</v>
      </c>
    </row>
    <row r="245" spans="1:9" ht="15">
      <c r="A245" s="153" t="s">
        <v>131</v>
      </c>
      <c r="B245" s="161" t="s">
        <v>88</v>
      </c>
      <c r="C245" s="162" t="s">
        <v>68</v>
      </c>
      <c r="D245" s="162" t="s">
        <v>64</v>
      </c>
      <c r="E245" s="40" t="s">
        <v>244</v>
      </c>
      <c r="F245" s="163" t="s">
        <v>130</v>
      </c>
      <c r="G245" s="280">
        <v>966.7</v>
      </c>
      <c r="H245" s="220">
        <v>611.3</v>
      </c>
      <c r="I245" s="220">
        <v>631.9</v>
      </c>
    </row>
    <row r="246" spans="1:9" ht="14.25">
      <c r="A246" s="169" t="s">
        <v>351</v>
      </c>
      <c r="B246" s="170" t="s">
        <v>88</v>
      </c>
      <c r="C246" s="171" t="s">
        <v>68</v>
      </c>
      <c r="D246" s="171" t="s">
        <v>64</v>
      </c>
      <c r="E246" s="134" t="s">
        <v>245</v>
      </c>
      <c r="F246" s="172"/>
      <c r="G246" s="294">
        <f>G247</f>
        <v>5</v>
      </c>
      <c r="H246" s="233">
        <f>H247</f>
        <v>15</v>
      </c>
      <c r="I246" s="233">
        <f>I247</f>
        <v>15.77</v>
      </c>
    </row>
    <row r="247" spans="1:9" ht="15">
      <c r="A247" s="153" t="s">
        <v>131</v>
      </c>
      <c r="B247" s="161" t="s">
        <v>88</v>
      </c>
      <c r="C247" s="162" t="s">
        <v>68</v>
      </c>
      <c r="D247" s="162" t="s">
        <v>64</v>
      </c>
      <c r="E247" s="40" t="s">
        <v>245</v>
      </c>
      <c r="F247" s="163" t="s">
        <v>130</v>
      </c>
      <c r="G247" s="296">
        <v>5</v>
      </c>
      <c r="H247" s="224">
        <v>15</v>
      </c>
      <c r="I247" s="220">
        <v>15.77</v>
      </c>
    </row>
    <row r="248" spans="1:9" ht="12.75">
      <c r="A248" s="144" t="s">
        <v>352</v>
      </c>
      <c r="B248" s="129" t="s">
        <v>88</v>
      </c>
      <c r="C248" s="130" t="s">
        <v>68</v>
      </c>
      <c r="D248" s="130" t="s">
        <v>64</v>
      </c>
      <c r="E248" s="130" t="s">
        <v>246</v>
      </c>
      <c r="F248" s="131"/>
      <c r="G248" s="287">
        <f>G249</f>
        <v>48.8</v>
      </c>
      <c r="H248" s="229">
        <f>H249</f>
        <v>51.29</v>
      </c>
      <c r="I248" s="229">
        <f>I249</f>
        <v>53.9</v>
      </c>
    </row>
    <row r="249" spans="1:9" ht="12.75">
      <c r="A249" s="164" t="s">
        <v>131</v>
      </c>
      <c r="B249" s="113" t="s">
        <v>88</v>
      </c>
      <c r="C249" s="67" t="s">
        <v>68</v>
      </c>
      <c r="D249" s="67" t="s">
        <v>64</v>
      </c>
      <c r="E249" s="67" t="s">
        <v>246</v>
      </c>
      <c r="F249" s="68" t="s">
        <v>247</v>
      </c>
      <c r="G249" s="297">
        <v>48.8</v>
      </c>
      <c r="H249" s="234">
        <v>51.29</v>
      </c>
      <c r="I249" s="234">
        <v>53.9</v>
      </c>
    </row>
    <row r="250" spans="1:9" ht="12.75">
      <c r="A250" s="165" t="s">
        <v>353</v>
      </c>
      <c r="B250" s="143" t="s">
        <v>88</v>
      </c>
      <c r="C250" s="151" t="s">
        <v>68</v>
      </c>
      <c r="D250" s="151" t="s">
        <v>64</v>
      </c>
      <c r="E250" s="151" t="s">
        <v>248</v>
      </c>
      <c r="F250" s="152"/>
      <c r="G250" s="278">
        <f>G251</f>
        <v>1887.8</v>
      </c>
      <c r="H250" s="226">
        <f>H251</f>
        <v>1984.08</v>
      </c>
      <c r="I250" s="226">
        <f>I251</f>
        <v>2085.27</v>
      </c>
    </row>
    <row r="251" spans="1:9" ht="12.75">
      <c r="A251" s="164" t="s">
        <v>131</v>
      </c>
      <c r="B251" s="65" t="s">
        <v>88</v>
      </c>
      <c r="C251" s="43" t="s">
        <v>68</v>
      </c>
      <c r="D251" s="43" t="s">
        <v>64</v>
      </c>
      <c r="E251" s="43" t="s">
        <v>249</v>
      </c>
      <c r="F251" s="66" t="s">
        <v>130</v>
      </c>
      <c r="G251" s="280">
        <v>1887.8</v>
      </c>
      <c r="H251" s="234">
        <v>1984.08</v>
      </c>
      <c r="I251" s="234">
        <v>2085.27</v>
      </c>
    </row>
    <row r="252" spans="1:9" ht="12.75">
      <c r="A252" s="166" t="s">
        <v>354</v>
      </c>
      <c r="B252" s="143" t="s">
        <v>88</v>
      </c>
      <c r="C252" s="151" t="s">
        <v>68</v>
      </c>
      <c r="D252" s="151" t="s">
        <v>64</v>
      </c>
      <c r="E252" s="151" t="s">
        <v>250</v>
      </c>
      <c r="F252" s="64"/>
      <c r="G252" s="278">
        <f>G253</f>
        <v>11434.47</v>
      </c>
      <c r="H252" s="226">
        <f>H253</f>
        <v>10495.23</v>
      </c>
      <c r="I252" s="226">
        <f>I253</f>
        <v>11030.48</v>
      </c>
    </row>
    <row r="253" spans="1:9" ht="13.5" thickBot="1">
      <c r="A253" s="164" t="s">
        <v>131</v>
      </c>
      <c r="B253" s="65" t="s">
        <v>88</v>
      </c>
      <c r="C253" s="43" t="s">
        <v>68</v>
      </c>
      <c r="D253" s="43" t="s">
        <v>64</v>
      </c>
      <c r="E253" s="43" t="s">
        <v>251</v>
      </c>
      <c r="F253" s="66" t="s">
        <v>130</v>
      </c>
      <c r="G253" s="280">
        <v>11434.47</v>
      </c>
      <c r="H253" s="234">
        <v>10495.23</v>
      </c>
      <c r="I253" s="234">
        <v>11030.48</v>
      </c>
    </row>
    <row r="254" spans="1:9" ht="14.25">
      <c r="A254" s="99" t="s">
        <v>38</v>
      </c>
      <c r="B254" s="59" t="s">
        <v>88</v>
      </c>
      <c r="C254" s="60" t="s">
        <v>68</v>
      </c>
      <c r="D254" s="60" t="s">
        <v>71</v>
      </c>
      <c r="E254" s="60"/>
      <c r="F254" s="61"/>
      <c r="G254" s="276">
        <f>G255+G258+G261+G266+G284</f>
        <v>365633.07999999996</v>
      </c>
      <c r="H254" s="216">
        <f>H255+H258+H261+H266+H284</f>
        <v>392267.27</v>
      </c>
      <c r="I254" s="216">
        <f>I255+I258+I261+I266+I284</f>
        <v>417086.19000000006</v>
      </c>
    </row>
    <row r="255" spans="1:9" ht="13.5">
      <c r="A255" s="45" t="s">
        <v>39</v>
      </c>
      <c r="B255" s="9">
        <v>903</v>
      </c>
      <c r="C255" s="10" t="s">
        <v>68</v>
      </c>
      <c r="D255" s="10" t="s">
        <v>71</v>
      </c>
      <c r="E255" s="10" t="s">
        <v>40</v>
      </c>
      <c r="F255" s="11"/>
      <c r="G255" s="286">
        <f aca="true" t="shared" si="30" ref="G255:I256">G256</f>
        <v>4395.09</v>
      </c>
      <c r="H255" s="217">
        <f t="shared" si="30"/>
        <v>4395.09</v>
      </c>
      <c r="I255" s="217">
        <f t="shared" si="30"/>
        <v>4395.09</v>
      </c>
    </row>
    <row r="256" spans="1:9" ht="12.75">
      <c r="A256" s="56" t="s">
        <v>109</v>
      </c>
      <c r="B256" s="62">
        <v>903</v>
      </c>
      <c r="C256" s="63" t="s">
        <v>68</v>
      </c>
      <c r="D256" s="63" t="s">
        <v>71</v>
      </c>
      <c r="E256" s="63" t="s">
        <v>41</v>
      </c>
      <c r="F256" s="64"/>
      <c r="G256" s="278">
        <f t="shared" si="30"/>
        <v>4395.09</v>
      </c>
      <c r="H256" s="226">
        <f t="shared" si="30"/>
        <v>4395.09</v>
      </c>
      <c r="I256" s="226">
        <f t="shared" si="30"/>
        <v>4395.09</v>
      </c>
    </row>
    <row r="257" spans="1:9" ht="12.75">
      <c r="A257" s="32" t="s">
        <v>131</v>
      </c>
      <c r="B257" s="47">
        <v>903</v>
      </c>
      <c r="C257" s="40" t="s">
        <v>68</v>
      </c>
      <c r="D257" s="40" t="s">
        <v>71</v>
      </c>
      <c r="E257" s="40" t="s">
        <v>41</v>
      </c>
      <c r="F257" s="48" t="s">
        <v>130</v>
      </c>
      <c r="G257" s="280">
        <v>4395.09</v>
      </c>
      <c r="H257" s="220">
        <v>4395.09</v>
      </c>
      <c r="I257" s="220">
        <v>4395.09</v>
      </c>
    </row>
    <row r="258" spans="1:9" ht="13.5">
      <c r="A258" s="51" t="s">
        <v>42</v>
      </c>
      <c r="B258" s="14" t="s">
        <v>88</v>
      </c>
      <c r="C258" s="13" t="s">
        <v>68</v>
      </c>
      <c r="D258" s="13" t="s">
        <v>71</v>
      </c>
      <c r="E258" s="13" t="s">
        <v>43</v>
      </c>
      <c r="F258" s="15"/>
      <c r="G258" s="277">
        <f aca="true" t="shared" si="31" ref="G258:I259">G259</f>
        <v>32046.32</v>
      </c>
      <c r="H258" s="218">
        <f t="shared" si="31"/>
        <v>32046.32</v>
      </c>
      <c r="I258" s="218">
        <f t="shared" si="31"/>
        <v>32046.32</v>
      </c>
    </row>
    <row r="259" spans="1:9" ht="12.75">
      <c r="A259" s="56" t="s">
        <v>109</v>
      </c>
      <c r="B259" s="62">
        <v>903</v>
      </c>
      <c r="C259" s="63" t="s">
        <v>68</v>
      </c>
      <c r="D259" s="63" t="s">
        <v>71</v>
      </c>
      <c r="E259" s="63" t="s">
        <v>44</v>
      </c>
      <c r="F259" s="64"/>
      <c r="G259" s="278">
        <f t="shared" si="31"/>
        <v>32046.32</v>
      </c>
      <c r="H259" s="226">
        <f t="shared" si="31"/>
        <v>32046.32</v>
      </c>
      <c r="I259" s="226">
        <f t="shared" si="31"/>
        <v>32046.32</v>
      </c>
    </row>
    <row r="260" spans="1:9" ht="12.75">
      <c r="A260" s="32" t="s">
        <v>131</v>
      </c>
      <c r="B260" s="47">
        <v>903</v>
      </c>
      <c r="C260" s="40" t="s">
        <v>68</v>
      </c>
      <c r="D260" s="40" t="s">
        <v>71</v>
      </c>
      <c r="E260" s="40" t="s">
        <v>44</v>
      </c>
      <c r="F260" s="48" t="s">
        <v>130</v>
      </c>
      <c r="G260" s="280">
        <v>32046.32</v>
      </c>
      <c r="H260" s="220">
        <v>32046.32</v>
      </c>
      <c r="I260" s="220">
        <v>32046.32</v>
      </c>
    </row>
    <row r="261" spans="1:9" ht="13.5">
      <c r="A261" s="176" t="s">
        <v>235</v>
      </c>
      <c r="B261" s="9" t="s">
        <v>88</v>
      </c>
      <c r="C261" s="10" t="s">
        <v>68</v>
      </c>
      <c r="D261" s="10" t="s">
        <v>71</v>
      </c>
      <c r="E261" s="10" t="s">
        <v>236</v>
      </c>
      <c r="F261" s="11"/>
      <c r="G261" s="288">
        <f>G262</f>
        <v>317577.7</v>
      </c>
      <c r="H261" s="221">
        <f aca="true" t="shared" si="32" ref="H261:I264">H262</f>
        <v>340604.5</v>
      </c>
      <c r="I261" s="221">
        <f t="shared" si="32"/>
        <v>366762.6</v>
      </c>
    </row>
    <row r="262" spans="1:9" ht="13.5">
      <c r="A262" s="167" t="s">
        <v>237</v>
      </c>
      <c r="B262" s="137" t="s">
        <v>88</v>
      </c>
      <c r="C262" s="138" t="s">
        <v>68</v>
      </c>
      <c r="D262" s="138" t="s">
        <v>71</v>
      </c>
      <c r="E262" s="138" t="s">
        <v>238</v>
      </c>
      <c r="F262" s="15"/>
      <c r="G262" s="277">
        <f>G263</f>
        <v>317577.7</v>
      </c>
      <c r="H262" s="218">
        <f t="shared" si="32"/>
        <v>340604.5</v>
      </c>
      <c r="I262" s="218">
        <f t="shared" si="32"/>
        <v>366762.6</v>
      </c>
    </row>
    <row r="263" spans="1:9" ht="40.5">
      <c r="A263" s="177" t="s">
        <v>252</v>
      </c>
      <c r="B263" s="14" t="s">
        <v>88</v>
      </c>
      <c r="C263" s="13" t="s">
        <v>68</v>
      </c>
      <c r="D263" s="13" t="s">
        <v>71</v>
      </c>
      <c r="E263" s="13" t="s">
        <v>253</v>
      </c>
      <c r="F263" s="11"/>
      <c r="G263" s="286">
        <f>G264</f>
        <v>317577.7</v>
      </c>
      <c r="H263" s="217">
        <f t="shared" si="32"/>
        <v>340604.5</v>
      </c>
      <c r="I263" s="217">
        <f t="shared" si="32"/>
        <v>366762.6</v>
      </c>
    </row>
    <row r="264" spans="1:9" ht="51">
      <c r="A264" s="178" t="s">
        <v>254</v>
      </c>
      <c r="B264" s="129" t="s">
        <v>88</v>
      </c>
      <c r="C264" s="130" t="s">
        <v>68</v>
      </c>
      <c r="D264" s="130" t="s">
        <v>71</v>
      </c>
      <c r="E264" s="130" t="s">
        <v>255</v>
      </c>
      <c r="F264" s="131"/>
      <c r="G264" s="287">
        <f>G265</f>
        <v>317577.7</v>
      </c>
      <c r="H264" s="229">
        <f t="shared" si="32"/>
        <v>340604.5</v>
      </c>
      <c r="I264" s="229">
        <f t="shared" si="32"/>
        <v>366762.6</v>
      </c>
    </row>
    <row r="265" spans="1:9" ht="12.75">
      <c r="A265" s="153" t="s">
        <v>131</v>
      </c>
      <c r="B265" s="47" t="s">
        <v>88</v>
      </c>
      <c r="C265" s="40" t="s">
        <v>68</v>
      </c>
      <c r="D265" s="40" t="s">
        <v>71</v>
      </c>
      <c r="E265" s="40" t="s">
        <v>255</v>
      </c>
      <c r="F265" s="48" t="s">
        <v>130</v>
      </c>
      <c r="G265" s="280">
        <v>317577.7</v>
      </c>
      <c r="H265" s="220">
        <v>340604.5</v>
      </c>
      <c r="I265" s="220">
        <v>366762.6</v>
      </c>
    </row>
    <row r="266" spans="1:9" ht="15">
      <c r="A266" s="125" t="s">
        <v>262</v>
      </c>
      <c r="B266" s="173" t="s">
        <v>88</v>
      </c>
      <c r="C266" s="174" t="s">
        <v>68</v>
      </c>
      <c r="D266" s="174" t="s">
        <v>71</v>
      </c>
      <c r="E266" s="138" t="s">
        <v>21</v>
      </c>
      <c r="F266" s="175"/>
      <c r="G266" s="298">
        <f>G267</f>
        <v>10891.67</v>
      </c>
      <c r="H266" s="237">
        <f>H267</f>
        <v>14462.989999999998</v>
      </c>
      <c r="I266" s="237">
        <f>I267</f>
        <v>13086.149999999998</v>
      </c>
    </row>
    <row r="267" spans="1:9" ht="15">
      <c r="A267" s="181" t="s">
        <v>349</v>
      </c>
      <c r="B267" s="14" t="s">
        <v>88</v>
      </c>
      <c r="C267" s="13" t="s">
        <v>68</v>
      </c>
      <c r="D267" s="13" t="s">
        <v>71</v>
      </c>
      <c r="E267" s="13" t="s">
        <v>49</v>
      </c>
      <c r="F267" s="182"/>
      <c r="G267" s="277">
        <f>G268+G270+G272+G274+G276+G278+G280+G282</f>
        <v>10891.67</v>
      </c>
      <c r="H267" s="218">
        <f>H268+H270+H272+H274+H276+H278+H280+H282</f>
        <v>14462.989999999998</v>
      </c>
      <c r="I267" s="218">
        <f>I268+I270+I272+I274+I276+I278+I280+I282</f>
        <v>13086.149999999998</v>
      </c>
    </row>
    <row r="268" spans="1:9" ht="12.75">
      <c r="A268" s="123" t="s">
        <v>350</v>
      </c>
      <c r="B268" s="133" t="s">
        <v>88</v>
      </c>
      <c r="C268" s="134" t="s">
        <v>68</v>
      </c>
      <c r="D268" s="134" t="s">
        <v>71</v>
      </c>
      <c r="E268" s="134" t="s">
        <v>243</v>
      </c>
      <c r="F268" s="135"/>
      <c r="G268" s="294">
        <f>G269</f>
        <v>396</v>
      </c>
      <c r="H268" s="233">
        <f>H269</f>
        <v>320.3</v>
      </c>
      <c r="I268" s="233">
        <f>I269</f>
        <v>324.3</v>
      </c>
    </row>
    <row r="269" spans="1:9" ht="12.75">
      <c r="A269" s="153" t="s">
        <v>131</v>
      </c>
      <c r="B269" s="47" t="s">
        <v>88</v>
      </c>
      <c r="C269" s="40" t="s">
        <v>68</v>
      </c>
      <c r="D269" s="40" t="s">
        <v>71</v>
      </c>
      <c r="E269" s="40" t="s">
        <v>244</v>
      </c>
      <c r="F269" s="48" t="s">
        <v>130</v>
      </c>
      <c r="G269" s="280">
        <v>396</v>
      </c>
      <c r="H269" s="220">
        <v>320.3</v>
      </c>
      <c r="I269" s="220">
        <v>324.3</v>
      </c>
    </row>
    <row r="270" spans="1:9" ht="12.75">
      <c r="A270" s="169" t="s">
        <v>351</v>
      </c>
      <c r="B270" s="133" t="s">
        <v>88</v>
      </c>
      <c r="C270" s="134" t="s">
        <v>68</v>
      </c>
      <c r="D270" s="134" t="s">
        <v>71</v>
      </c>
      <c r="E270" s="134" t="s">
        <v>245</v>
      </c>
      <c r="F270" s="135"/>
      <c r="G270" s="294">
        <f>G271</f>
        <v>70</v>
      </c>
      <c r="H270" s="233">
        <f>H271</f>
        <v>64.88</v>
      </c>
      <c r="I270" s="233">
        <f>I271</f>
        <v>68.18</v>
      </c>
    </row>
    <row r="271" spans="1:9" ht="12.75">
      <c r="A271" s="153" t="s">
        <v>131</v>
      </c>
      <c r="B271" s="47" t="s">
        <v>88</v>
      </c>
      <c r="C271" s="40" t="s">
        <v>68</v>
      </c>
      <c r="D271" s="40" t="s">
        <v>71</v>
      </c>
      <c r="E271" s="40" t="s">
        <v>245</v>
      </c>
      <c r="F271" s="48" t="s">
        <v>130</v>
      </c>
      <c r="G271" s="280">
        <v>70</v>
      </c>
      <c r="H271" s="220">
        <v>64.88</v>
      </c>
      <c r="I271" s="220">
        <v>68.18</v>
      </c>
    </row>
    <row r="272" spans="1:9" ht="12.75">
      <c r="A272" s="179" t="s">
        <v>355</v>
      </c>
      <c r="B272" s="133" t="s">
        <v>88</v>
      </c>
      <c r="C272" s="134" t="s">
        <v>68</v>
      </c>
      <c r="D272" s="134" t="s">
        <v>71</v>
      </c>
      <c r="E272" s="134" t="s">
        <v>256</v>
      </c>
      <c r="F272" s="135"/>
      <c r="G272" s="294">
        <f>G273</f>
        <v>909.1</v>
      </c>
      <c r="H272" s="233">
        <f>H273</f>
        <v>955.48</v>
      </c>
      <c r="I272" s="233">
        <f>I273</f>
        <v>1004.2</v>
      </c>
    </row>
    <row r="273" spans="1:9" ht="12.75">
      <c r="A273" s="153" t="s">
        <v>131</v>
      </c>
      <c r="B273" s="47" t="s">
        <v>257</v>
      </c>
      <c r="C273" s="40" t="s">
        <v>258</v>
      </c>
      <c r="D273" s="40" t="s">
        <v>71</v>
      </c>
      <c r="E273" s="40" t="s">
        <v>256</v>
      </c>
      <c r="F273" s="48" t="s">
        <v>130</v>
      </c>
      <c r="G273" s="280">
        <v>909.1</v>
      </c>
      <c r="H273" s="220">
        <v>955.48</v>
      </c>
      <c r="I273" s="220">
        <v>1004.2</v>
      </c>
    </row>
    <row r="274" spans="1:9" ht="12.75">
      <c r="A274" s="179" t="s">
        <v>356</v>
      </c>
      <c r="B274" s="133" t="s">
        <v>88</v>
      </c>
      <c r="C274" s="134" t="s">
        <v>68</v>
      </c>
      <c r="D274" s="134" t="s">
        <v>71</v>
      </c>
      <c r="E274" s="134" t="s">
        <v>259</v>
      </c>
      <c r="F274" s="135"/>
      <c r="G274" s="294">
        <f>G275</f>
        <v>535.94</v>
      </c>
      <c r="H274" s="233">
        <f>H275</f>
        <v>945.9</v>
      </c>
      <c r="I274" s="233">
        <f>I275</f>
        <v>994.14</v>
      </c>
    </row>
    <row r="275" spans="1:9" ht="13.5">
      <c r="A275" s="153" t="s">
        <v>131</v>
      </c>
      <c r="B275" s="47" t="s">
        <v>257</v>
      </c>
      <c r="C275" s="40" t="s">
        <v>258</v>
      </c>
      <c r="D275" s="40" t="s">
        <v>71</v>
      </c>
      <c r="E275" s="40" t="s">
        <v>259</v>
      </c>
      <c r="F275" s="48" t="s">
        <v>130</v>
      </c>
      <c r="G275" s="280">
        <v>535.94</v>
      </c>
      <c r="H275" s="218">
        <v>945.9</v>
      </c>
      <c r="I275" s="218">
        <v>994.14</v>
      </c>
    </row>
    <row r="276" spans="1:9" ht="12.75">
      <c r="A276" s="144" t="s">
        <v>352</v>
      </c>
      <c r="B276" s="129" t="s">
        <v>88</v>
      </c>
      <c r="C276" s="130" t="s">
        <v>68</v>
      </c>
      <c r="D276" s="130" t="s">
        <v>71</v>
      </c>
      <c r="E276" s="130" t="s">
        <v>246</v>
      </c>
      <c r="F276" s="131"/>
      <c r="G276" s="287">
        <f>G277</f>
        <v>73.2</v>
      </c>
      <c r="H276" s="229">
        <f>H277</f>
        <v>76.93</v>
      </c>
      <c r="I276" s="229">
        <f>I277</f>
        <v>80.85</v>
      </c>
    </row>
    <row r="277" spans="1:9" ht="12.75">
      <c r="A277" s="164" t="s">
        <v>131</v>
      </c>
      <c r="B277" s="113" t="s">
        <v>88</v>
      </c>
      <c r="C277" s="67" t="s">
        <v>68</v>
      </c>
      <c r="D277" s="67" t="s">
        <v>71</v>
      </c>
      <c r="E277" s="67" t="s">
        <v>246</v>
      </c>
      <c r="F277" s="68" t="s">
        <v>247</v>
      </c>
      <c r="G277" s="280">
        <v>73.2</v>
      </c>
      <c r="H277" s="220">
        <v>76.93</v>
      </c>
      <c r="I277" s="220">
        <v>80.85</v>
      </c>
    </row>
    <row r="278" spans="1:9" ht="12.75">
      <c r="A278" s="165" t="s">
        <v>353</v>
      </c>
      <c r="B278" s="143" t="s">
        <v>88</v>
      </c>
      <c r="C278" s="151" t="s">
        <v>68</v>
      </c>
      <c r="D278" s="151" t="s">
        <v>71</v>
      </c>
      <c r="E278" s="151" t="s">
        <v>248</v>
      </c>
      <c r="F278" s="152"/>
      <c r="G278" s="278">
        <f>G279</f>
        <v>6651.44</v>
      </c>
      <c r="H278" s="226">
        <f>H279</f>
        <v>7736.41</v>
      </c>
      <c r="I278" s="226">
        <f>I279</f>
        <v>8138.86</v>
      </c>
    </row>
    <row r="279" spans="1:9" ht="12.75">
      <c r="A279" s="164" t="s">
        <v>131</v>
      </c>
      <c r="B279" s="65" t="s">
        <v>88</v>
      </c>
      <c r="C279" s="43" t="s">
        <v>68</v>
      </c>
      <c r="D279" s="43" t="s">
        <v>71</v>
      </c>
      <c r="E279" s="43" t="s">
        <v>249</v>
      </c>
      <c r="F279" s="66" t="s">
        <v>130</v>
      </c>
      <c r="G279" s="280">
        <v>6651.44</v>
      </c>
      <c r="H279" s="220">
        <v>7736.41</v>
      </c>
      <c r="I279" s="220">
        <v>8138.86</v>
      </c>
    </row>
    <row r="280" spans="1:9" ht="25.5">
      <c r="A280" s="180" t="s">
        <v>357</v>
      </c>
      <c r="B280" s="143" t="s">
        <v>88</v>
      </c>
      <c r="C280" s="151" t="s">
        <v>68</v>
      </c>
      <c r="D280" s="151" t="s">
        <v>71</v>
      </c>
      <c r="E280" s="151" t="s">
        <v>260</v>
      </c>
      <c r="F280" s="152"/>
      <c r="G280" s="278">
        <f>G281</f>
        <v>1425.48</v>
      </c>
      <c r="H280" s="226">
        <f>H281</f>
        <v>1490.22</v>
      </c>
      <c r="I280" s="226">
        <f>I281</f>
        <v>1558.24</v>
      </c>
    </row>
    <row r="281" spans="1:9" ht="12.75">
      <c r="A281" s="164" t="s">
        <v>131</v>
      </c>
      <c r="B281" s="65" t="s">
        <v>88</v>
      </c>
      <c r="C281" s="43" t="s">
        <v>68</v>
      </c>
      <c r="D281" s="43" t="s">
        <v>71</v>
      </c>
      <c r="E281" s="43" t="s">
        <v>261</v>
      </c>
      <c r="F281" s="66" t="s">
        <v>130</v>
      </c>
      <c r="G281" s="280">
        <v>1425.48</v>
      </c>
      <c r="H281" s="220">
        <v>1490.22</v>
      </c>
      <c r="I281" s="220">
        <v>1558.24</v>
      </c>
    </row>
    <row r="282" spans="1:9" ht="12.75">
      <c r="A282" s="166" t="s">
        <v>354</v>
      </c>
      <c r="B282" s="143" t="s">
        <v>88</v>
      </c>
      <c r="C282" s="151" t="s">
        <v>68</v>
      </c>
      <c r="D282" s="151" t="s">
        <v>71</v>
      </c>
      <c r="E282" s="151" t="s">
        <v>250</v>
      </c>
      <c r="F282" s="64"/>
      <c r="G282" s="278">
        <f>G283</f>
        <v>830.51</v>
      </c>
      <c r="H282" s="226">
        <f>H283</f>
        <v>2872.87</v>
      </c>
      <c r="I282" s="226">
        <f>I283</f>
        <v>917.38</v>
      </c>
    </row>
    <row r="283" spans="1:9" ht="12.75">
      <c r="A283" s="153" t="s">
        <v>131</v>
      </c>
      <c r="B283" s="47" t="s">
        <v>88</v>
      </c>
      <c r="C283" s="40" t="s">
        <v>68</v>
      </c>
      <c r="D283" s="40" t="s">
        <v>71</v>
      </c>
      <c r="E283" s="40" t="s">
        <v>251</v>
      </c>
      <c r="F283" s="48" t="s">
        <v>130</v>
      </c>
      <c r="G283" s="280">
        <v>830.51</v>
      </c>
      <c r="H283" s="220">
        <v>2872.87</v>
      </c>
      <c r="I283" s="220">
        <v>917.38</v>
      </c>
    </row>
    <row r="284" spans="1:9" ht="15">
      <c r="A284" s="146" t="s">
        <v>263</v>
      </c>
      <c r="B284" s="183" t="s">
        <v>88</v>
      </c>
      <c r="C284" s="184" t="s">
        <v>68</v>
      </c>
      <c r="D284" s="184" t="s">
        <v>71</v>
      </c>
      <c r="E284" s="10" t="s">
        <v>21</v>
      </c>
      <c r="F284" s="185"/>
      <c r="G284" s="286">
        <f>G285</f>
        <v>722.3</v>
      </c>
      <c r="H284" s="217">
        <f>H285</f>
        <v>758.3700000000001</v>
      </c>
      <c r="I284" s="217">
        <f>I285</f>
        <v>796.03</v>
      </c>
    </row>
    <row r="285" spans="1:9" ht="15">
      <c r="A285" s="181" t="s">
        <v>349</v>
      </c>
      <c r="B285" s="137" t="s">
        <v>88</v>
      </c>
      <c r="C285" s="138" t="s">
        <v>68</v>
      </c>
      <c r="D285" s="138" t="s">
        <v>71</v>
      </c>
      <c r="E285" s="138" t="s">
        <v>49</v>
      </c>
      <c r="F285" s="175"/>
      <c r="G285" s="288">
        <f>G286+G288+G290+G292</f>
        <v>722.3</v>
      </c>
      <c r="H285" s="221">
        <f>H286+H288+H290+H292</f>
        <v>758.3700000000001</v>
      </c>
      <c r="I285" s="221">
        <f>I286+I288+I290+I292</f>
        <v>796.03</v>
      </c>
    </row>
    <row r="286" spans="1:9" ht="14.25">
      <c r="A286" s="304" t="s">
        <v>351</v>
      </c>
      <c r="B286" s="303" t="s">
        <v>88</v>
      </c>
      <c r="C286" s="155" t="s">
        <v>68</v>
      </c>
      <c r="D286" s="155" t="s">
        <v>71</v>
      </c>
      <c r="E286" s="63" t="s">
        <v>245</v>
      </c>
      <c r="F286" s="156"/>
      <c r="G286" s="278">
        <f>G287</f>
        <v>25</v>
      </c>
      <c r="H286" s="226">
        <f>H287</f>
        <v>26.52</v>
      </c>
      <c r="I286" s="226">
        <f>I287</f>
        <v>27.88</v>
      </c>
    </row>
    <row r="287" spans="1:9" ht="15">
      <c r="A287" s="307" t="s">
        <v>131</v>
      </c>
      <c r="B287" s="306" t="s">
        <v>88</v>
      </c>
      <c r="C287" s="159" t="s">
        <v>68</v>
      </c>
      <c r="D287" s="159" t="s">
        <v>71</v>
      </c>
      <c r="E287" s="118" t="s">
        <v>245</v>
      </c>
      <c r="F287" s="160" t="s">
        <v>130</v>
      </c>
      <c r="G287" s="292">
        <v>25</v>
      </c>
      <c r="H287" s="219">
        <v>26.52</v>
      </c>
      <c r="I287" s="219">
        <v>27.88</v>
      </c>
    </row>
    <row r="288" spans="1:9" ht="12.75">
      <c r="A288" s="305" t="s">
        <v>355</v>
      </c>
      <c r="B288" s="249" t="s">
        <v>88</v>
      </c>
      <c r="C288" s="63" t="s">
        <v>68</v>
      </c>
      <c r="D288" s="63" t="s">
        <v>71</v>
      </c>
      <c r="E288" s="63" t="s">
        <v>256</v>
      </c>
      <c r="F288" s="64"/>
      <c r="G288" s="278">
        <f>G289</f>
        <v>180.1</v>
      </c>
      <c r="H288" s="226">
        <f>H289</f>
        <v>189.29</v>
      </c>
      <c r="I288" s="226">
        <f>I289</f>
        <v>198.94</v>
      </c>
    </row>
    <row r="289" spans="1:9" ht="15">
      <c r="A289" s="157" t="s">
        <v>131</v>
      </c>
      <c r="B289" s="158" t="s">
        <v>257</v>
      </c>
      <c r="C289" s="159" t="s">
        <v>258</v>
      </c>
      <c r="D289" s="159" t="s">
        <v>71</v>
      </c>
      <c r="E289" s="118" t="s">
        <v>256</v>
      </c>
      <c r="F289" s="160" t="s">
        <v>130</v>
      </c>
      <c r="G289" s="297">
        <v>180.1</v>
      </c>
      <c r="H289" s="219">
        <v>189.29</v>
      </c>
      <c r="I289" s="219">
        <v>198.94</v>
      </c>
    </row>
    <row r="290" spans="1:9" ht="12.75">
      <c r="A290" s="165" t="s">
        <v>353</v>
      </c>
      <c r="B290" s="143" t="s">
        <v>88</v>
      </c>
      <c r="C290" s="151" t="s">
        <v>68</v>
      </c>
      <c r="D290" s="151" t="s">
        <v>71</v>
      </c>
      <c r="E290" s="151" t="s">
        <v>248</v>
      </c>
      <c r="F290" s="152"/>
      <c r="G290" s="278">
        <f>G291</f>
        <v>297.2</v>
      </c>
      <c r="H290" s="226">
        <f>H291</f>
        <v>312.36</v>
      </c>
      <c r="I290" s="226">
        <f>I291</f>
        <v>328.29</v>
      </c>
    </row>
    <row r="291" spans="1:9" ht="12.75">
      <c r="A291" s="164" t="s">
        <v>131</v>
      </c>
      <c r="B291" s="65" t="s">
        <v>88</v>
      </c>
      <c r="C291" s="43" t="s">
        <v>68</v>
      </c>
      <c r="D291" s="43" t="s">
        <v>71</v>
      </c>
      <c r="E291" s="43" t="s">
        <v>249</v>
      </c>
      <c r="F291" s="66" t="s">
        <v>130</v>
      </c>
      <c r="G291" s="280">
        <v>297.2</v>
      </c>
      <c r="H291" s="219">
        <v>312.36</v>
      </c>
      <c r="I291" s="219">
        <v>328.29</v>
      </c>
    </row>
    <row r="292" spans="1:9" ht="25.5">
      <c r="A292" s="180" t="s">
        <v>357</v>
      </c>
      <c r="B292" s="143" t="s">
        <v>88</v>
      </c>
      <c r="C292" s="151" t="s">
        <v>68</v>
      </c>
      <c r="D292" s="151" t="s">
        <v>71</v>
      </c>
      <c r="E292" s="151" t="s">
        <v>260</v>
      </c>
      <c r="F292" s="152"/>
      <c r="G292" s="278">
        <f>G293</f>
        <v>220</v>
      </c>
      <c r="H292" s="226">
        <f>H293</f>
        <v>230.2</v>
      </c>
      <c r="I292" s="226">
        <f>I293</f>
        <v>240.92</v>
      </c>
    </row>
    <row r="293" spans="1:9" ht="13.5" thickBot="1">
      <c r="A293" s="186" t="s">
        <v>131</v>
      </c>
      <c r="B293" s="22" t="s">
        <v>88</v>
      </c>
      <c r="C293" s="23" t="s">
        <v>68</v>
      </c>
      <c r="D293" s="23" t="s">
        <v>71</v>
      </c>
      <c r="E293" s="23" t="s">
        <v>261</v>
      </c>
      <c r="F293" s="24" t="s">
        <v>130</v>
      </c>
      <c r="G293" s="279">
        <v>220</v>
      </c>
      <c r="H293" s="230">
        <v>230.2</v>
      </c>
      <c r="I293" s="230">
        <v>240.92</v>
      </c>
    </row>
    <row r="294" spans="1:9" ht="14.25">
      <c r="A294" s="58" t="s">
        <v>45</v>
      </c>
      <c r="B294" s="102">
        <v>903</v>
      </c>
      <c r="C294" s="87" t="s">
        <v>68</v>
      </c>
      <c r="D294" s="87" t="s">
        <v>90</v>
      </c>
      <c r="E294" s="87"/>
      <c r="F294" s="101"/>
      <c r="G294" s="290">
        <f>G295+G300+G303</f>
        <v>23844.530000000002</v>
      </c>
      <c r="H294" s="227">
        <f>H295+H300+H303</f>
        <v>26289.74</v>
      </c>
      <c r="I294" s="227">
        <f>I295+I300+I303</f>
        <v>26644.08</v>
      </c>
    </row>
    <row r="295" spans="1:9" ht="27">
      <c r="A295" s="51" t="s">
        <v>6</v>
      </c>
      <c r="B295" s="14">
        <v>903</v>
      </c>
      <c r="C295" s="13" t="s">
        <v>68</v>
      </c>
      <c r="D295" s="13" t="s">
        <v>90</v>
      </c>
      <c r="E295" s="13" t="s">
        <v>7</v>
      </c>
      <c r="F295" s="15"/>
      <c r="G295" s="277">
        <f>G296</f>
        <v>3769.0400000000004</v>
      </c>
      <c r="H295" s="218">
        <f>H296</f>
        <v>3769.0400000000004</v>
      </c>
      <c r="I295" s="218">
        <f>I296</f>
        <v>3769.0400000000004</v>
      </c>
    </row>
    <row r="296" spans="1:9" ht="12.75">
      <c r="A296" s="56" t="s">
        <v>8</v>
      </c>
      <c r="B296" s="62">
        <v>903</v>
      </c>
      <c r="C296" s="63" t="s">
        <v>68</v>
      </c>
      <c r="D296" s="63" t="s">
        <v>90</v>
      </c>
      <c r="E296" s="63" t="s">
        <v>9</v>
      </c>
      <c r="F296" s="64"/>
      <c r="G296" s="278">
        <f>G297+G298+G299</f>
        <v>3769.0400000000004</v>
      </c>
      <c r="H296" s="226">
        <f>H297+H298+H299</f>
        <v>3769.0400000000004</v>
      </c>
      <c r="I296" s="226">
        <f>I297+I298+I299</f>
        <v>3769.0400000000004</v>
      </c>
    </row>
    <row r="297" spans="1:9" ht="12.75">
      <c r="A297" s="78" t="s">
        <v>118</v>
      </c>
      <c r="B297" s="47">
        <v>903</v>
      </c>
      <c r="C297" s="40" t="s">
        <v>68</v>
      </c>
      <c r="D297" s="40" t="s">
        <v>90</v>
      </c>
      <c r="E297" s="40" t="s">
        <v>9</v>
      </c>
      <c r="F297" s="48" t="s">
        <v>115</v>
      </c>
      <c r="G297" s="280">
        <v>3504.57</v>
      </c>
      <c r="H297" s="220">
        <v>3504.57</v>
      </c>
      <c r="I297" s="220">
        <v>3504.57</v>
      </c>
    </row>
    <row r="298" spans="1:9" ht="12.75">
      <c r="A298" s="32" t="s">
        <v>119</v>
      </c>
      <c r="B298" s="47">
        <v>903</v>
      </c>
      <c r="C298" s="40" t="s">
        <v>68</v>
      </c>
      <c r="D298" s="40" t="s">
        <v>90</v>
      </c>
      <c r="E298" s="40" t="s">
        <v>9</v>
      </c>
      <c r="F298" s="48" t="s">
        <v>116</v>
      </c>
      <c r="G298" s="280">
        <v>71.42</v>
      </c>
      <c r="H298" s="220">
        <v>71.42</v>
      </c>
      <c r="I298" s="220">
        <v>71.42</v>
      </c>
    </row>
    <row r="299" spans="1:9" ht="12.75">
      <c r="A299" s="32" t="s">
        <v>120</v>
      </c>
      <c r="B299" s="47">
        <v>903</v>
      </c>
      <c r="C299" s="40" t="s">
        <v>68</v>
      </c>
      <c r="D299" s="40" t="s">
        <v>90</v>
      </c>
      <c r="E299" s="40" t="s">
        <v>9</v>
      </c>
      <c r="F299" s="48" t="s">
        <v>117</v>
      </c>
      <c r="G299" s="280">
        <v>193.05</v>
      </c>
      <c r="H299" s="220">
        <v>193.05</v>
      </c>
      <c r="I299" s="220">
        <v>193.05</v>
      </c>
    </row>
    <row r="300" spans="1:9" ht="40.5">
      <c r="A300" s="51" t="s">
        <v>46</v>
      </c>
      <c r="B300" s="14">
        <v>903</v>
      </c>
      <c r="C300" s="13" t="s">
        <v>68</v>
      </c>
      <c r="D300" s="13" t="s">
        <v>90</v>
      </c>
      <c r="E300" s="13" t="s">
        <v>47</v>
      </c>
      <c r="F300" s="15"/>
      <c r="G300" s="277">
        <f aca="true" t="shared" si="33" ref="G300:I301">G301</f>
        <v>9938.86</v>
      </c>
      <c r="H300" s="218">
        <f t="shared" si="33"/>
        <v>9938.86</v>
      </c>
      <c r="I300" s="218">
        <f t="shared" si="33"/>
        <v>9938.86</v>
      </c>
    </row>
    <row r="301" spans="1:9" ht="12.75">
      <c r="A301" s="56" t="s">
        <v>109</v>
      </c>
      <c r="B301" s="62">
        <v>903</v>
      </c>
      <c r="C301" s="63" t="s">
        <v>68</v>
      </c>
      <c r="D301" s="63" t="s">
        <v>90</v>
      </c>
      <c r="E301" s="63" t="s">
        <v>48</v>
      </c>
      <c r="F301" s="64"/>
      <c r="G301" s="278">
        <f t="shared" si="33"/>
        <v>9938.86</v>
      </c>
      <c r="H301" s="226">
        <f t="shared" si="33"/>
        <v>9938.86</v>
      </c>
      <c r="I301" s="226">
        <f t="shared" si="33"/>
        <v>9938.86</v>
      </c>
    </row>
    <row r="302" spans="1:9" ht="12.75">
      <c r="A302" s="46" t="s">
        <v>131</v>
      </c>
      <c r="B302" s="47">
        <v>903</v>
      </c>
      <c r="C302" s="40" t="s">
        <v>68</v>
      </c>
      <c r="D302" s="40" t="s">
        <v>90</v>
      </c>
      <c r="E302" s="40" t="s">
        <v>48</v>
      </c>
      <c r="F302" s="48" t="s">
        <v>130</v>
      </c>
      <c r="G302" s="280">
        <v>9938.86</v>
      </c>
      <c r="H302" s="220">
        <v>9938.86</v>
      </c>
      <c r="I302" s="220">
        <v>9938.86</v>
      </c>
    </row>
    <row r="303" spans="1:9" ht="13.5">
      <c r="A303" s="54" t="s">
        <v>161</v>
      </c>
      <c r="B303" s="14">
        <v>903</v>
      </c>
      <c r="C303" s="13" t="s">
        <v>68</v>
      </c>
      <c r="D303" s="13" t="s">
        <v>90</v>
      </c>
      <c r="E303" s="13" t="s">
        <v>21</v>
      </c>
      <c r="F303" s="15"/>
      <c r="G303" s="277">
        <f>G304+G313</f>
        <v>10136.630000000001</v>
      </c>
      <c r="H303" s="218">
        <f>H304+H313</f>
        <v>12581.84</v>
      </c>
      <c r="I303" s="218">
        <f>I304+I313</f>
        <v>12936.18</v>
      </c>
    </row>
    <row r="304" spans="1:9" ht="15">
      <c r="A304" s="181" t="s">
        <v>349</v>
      </c>
      <c r="B304" s="137" t="s">
        <v>88</v>
      </c>
      <c r="C304" s="138" t="s">
        <v>68</v>
      </c>
      <c r="D304" s="138" t="s">
        <v>90</v>
      </c>
      <c r="E304" s="138" t="s">
        <v>49</v>
      </c>
      <c r="F304" s="175"/>
      <c r="G304" s="277">
        <f>G305+G307+G309+G311</f>
        <v>4526.63</v>
      </c>
      <c r="H304" s="218">
        <f>H305+H307+H309+H311</f>
        <v>6681.84</v>
      </c>
      <c r="I304" s="218">
        <f>I305+I307+I309+I311</f>
        <v>7086.18</v>
      </c>
    </row>
    <row r="305" spans="1:9" ht="14.25">
      <c r="A305" s="123" t="s">
        <v>350</v>
      </c>
      <c r="B305" s="154" t="s">
        <v>88</v>
      </c>
      <c r="C305" s="155" t="s">
        <v>68</v>
      </c>
      <c r="D305" s="155" t="s">
        <v>90</v>
      </c>
      <c r="E305" s="63" t="s">
        <v>243</v>
      </c>
      <c r="F305" s="156"/>
      <c r="G305" s="278">
        <f>G306</f>
        <v>703.64</v>
      </c>
      <c r="H305" s="226">
        <f>H306</f>
        <v>727.54</v>
      </c>
      <c r="I305" s="226">
        <f>I306</f>
        <v>748.1</v>
      </c>
    </row>
    <row r="306" spans="1:9" ht="15">
      <c r="A306" s="157" t="s">
        <v>131</v>
      </c>
      <c r="B306" s="158" t="s">
        <v>88</v>
      </c>
      <c r="C306" s="159" t="s">
        <v>68</v>
      </c>
      <c r="D306" s="159" t="s">
        <v>90</v>
      </c>
      <c r="E306" s="118" t="s">
        <v>244</v>
      </c>
      <c r="F306" s="160" t="s">
        <v>130</v>
      </c>
      <c r="G306" s="280">
        <v>703.64</v>
      </c>
      <c r="H306" s="220">
        <v>727.54</v>
      </c>
      <c r="I306" s="220">
        <v>748.1</v>
      </c>
    </row>
    <row r="307" spans="1:9" ht="14.25">
      <c r="A307" s="304" t="s">
        <v>351</v>
      </c>
      <c r="B307" s="303" t="s">
        <v>88</v>
      </c>
      <c r="C307" s="155" t="s">
        <v>68</v>
      </c>
      <c r="D307" s="155" t="s">
        <v>90</v>
      </c>
      <c r="E307" s="63" t="s">
        <v>245</v>
      </c>
      <c r="F307" s="156"/>
      <c r="G307" s="278">
        <f>G308</f>
        <v>3147.64</v>
      </c>
      <c r="H307" s="226">
        <f>H308</f>
        <v>5244.5</v>
      </c>
      <c r="I307" s="226">
        <f>I308</f>
        <v>5592.09</v>
      </c>
    </row>
    <row r="308" spans="1:9" ht="15">
      <c r="A308" s="157" t="s">
        <v>131</v>
      </c>
      <c r="B308" s="158" t="s">
        <v>88</v>
      </c>
      <c r="C308" s="159" t="s">
        <v>68</v>
      </c>
      <c r="D308" s="159" t="s">
        <v>90</v>
      </c>
      <c r="E308" s="118" t="s">
        <v>245</v>
      </c>
      <c r="F308" s="160" t="s">
        <v>130</v>
      </c>
      <c r="G308" s="280">
        <v>3147.64</v>
      </c>
      <c r="H308" s="220">
        <v>5244.5</v>
      </c>
      <c r="I308" s="220">
        <v>5592.09</v>
      </c>
    </row>
    <row r="309" spans="1:9" ht="15.75" customHeight="1">
      <c r="A309" s="305" t="s">
        <v>355</v>
      </c>
      <c r="B309" s="62" t="s">
        <v>88</v>
      </c>
      <c r="C309" s="63" t="s">
        <v>68</v>
      </c>
      <c r="D309" s="63" t="s">
        <v>90</v>
      </c>
      <c r="E309" s="63" t="s">
        <v>256</v>
      </c>
      <c r="F309" s="64"/>
      <c r="G309" s="278">
        <f>G310</f>
        <v>388.72</v>
      </c>
      <c r="H309" s="226">
        <f>H310</f>
        <v>408.55</v>
      </c>
      <c r="I309" s="226">
        <f>I310</f>
        <v>429.38</v>
      </c>
    </row>
    <row r="310" spans="1:9" ht="15">
      <c r="A310" s="157" t="s">
        <v>131</v>
      </c>
      <c r="B310" s="158" t="s">
        <v>257</v>
      </c>
      <c r="C310" s="159" t="s">
        <v>258</v>
      </c>
      <c r="D310" s="159" t="s">
        <v>90</v>
      </c>
      <c r="E310" s="118" t="s">
        <v>256</v>
      </c>
      <c r="F310" s="160" t="s">
        <v>130</v>
      </c>
      <c r="G310" s="280">
        <v>388.72</v>
      </c>
      <c r="H310" s="220">
        <v>408.55</v>
      </c>
      <c r="I310" s="220">
        <v>429.38</v>
      </c>
    </row>
    <row r="311" spans="1:9" ht="12.75">
      <c r="A311" s="165" t="s">
        <v>353</v>
      </c>
      <c r="B311" s="143" t="s">
        <v>88</v>
      </c>
      <c r="C311" s="151" t="s">
        <v>68</v>
      </c>
      <c r="D311" s="151" t="s">
        <v>90</v>
      </c>
      <c r="E311" s="151" t="s">
        <v>248</v>
      </c>
      <c r="F311" s="152"/>
      <c r="G311" s="278">
        <f>G312</f>
        <v>286.63</v>
      </c>
      <c r="H311" s="226">
        <f>H312</f>
        <v>301.25</v>
      </c>
      <c r="I311" s="226">
        <f>I312</f>
        <v>316.61</v>
      </c>
    </row>
    <row r="312" spans="1:9" ht="12.75">
      <c r="A312" s="164" t="s">
        <v>131</v>
      </c>
      <c r="B312" s="65" t="s">
        <v>88</v>
      </c>
      <c r="C312" s="43" t="s">
        <v>68</v>
      </c>
      <c r="D312" s="43" t="s">
        <v>90</v>
      </c>
      <c r="E312" s="43" t="s">
        <v>249</v>
      </c>
      <c r="F312" s="66" t="s">
        <v>130</v>
      </c>
      <c r="G312" s="280">
        <v>286.63</v>
      </c>
      <c r="H312" s="220">
        <v>301.25</v>
      </c>
      <c r="I312" s="220">
        <v>316.61</v>
      </c>
    </row>
    <row r="313" spans="1:9" ht="15" customHeight="1">
      <c r="A313" s="187" t="s">
        <v>267</v>
      </c>
      <c r="B313" s="188" t="s">
        <v>88</v>
      </c>
      <c r="C313" s="189" t="s">
        <v>68</v>
      </c>
      <c r="D313" s="189" t="s">
        <v>90</v>
      </c>
      <c r="E313" s="189" t="s">
        <v>52</v>
      </c>
      <c r="F313" s="190"/>
      <c r="G313" s="277">
        <f>G314+G316</f>
        <v>5610</v>
      </c>
      <c r="H313" s="218">
        <f>H314+H316</f>
        <v>5900</v>
      </c>
      <c r="I313" s="218">
        <f>I314+I316</f>
        <v>5850</v>
      </c>
    </row>
    <row r="314" spans="1:9" ht="18.75" customHeight="1">
      <c r="A314" s="123" t="s">
        <v>332</v>
      </c>
      <c r="B314" s="62" t="s">
        <v>88</v>
      </c>
      <c r="C314" s="63" t="s">
        <v>68</v>
      </c>
      <c r="D314" s="63" t="s">
        <v>90</v>
      </c>
      <c r="E314" s="63" t="s">
        <v>274</v>
      </c>
      <c r="F314" s="64"/>
      <c r="G314" s="278">
        <f>G315</f>
        <v>2301</v>
      </c>
      <c r="H314" s="226">
        <f>H315</f>
        <v>2591</v>
      </c>
      <c r="I314" s="226">
        <f>I315</f>
        <v>2541</v>
      </c>
    </row>
    <row r="315" spans="1:9" ht="12.75">
      <c r="A315" s="164" t="s">
        <v>131</v>
      </c>
      <c r="B315" s="47" t="s">
        <v>88</v>
      </c>
      <c r="C315" s="40" t="s">
        <v>258</v>
      </c>
      <c r="D315" s="40" t="s">
        <v>90</v>
      </c>
      <c r="E315" s="40" t="s">
        <v>274</v>
      </c>
      <c r="F315" s="48" t="s">
        <v>130</v>
      </c>
      <c r="G315" s="280">
        <v>2301</v>
      </c>
      <c r="H315" s="220">
        <v>2591</v>
      </c>
      <c r="I315" s="220">
        <v>2541</v>
      </c>
    </row>
    <row r="316" spans="1:9" ht="15" customHeight="1">
      <c r="A316" s="123" t="s">
        <v>333</v>
      </c>
      <c r="B316" s="62" t="s">
        <v>88</v>
      </c>
      <c r="C316" s="63" t="s">
        <v>68</v>
      </c>
      <c r="D316" s="63" t="s">
        <v>90</v>
      </c>
      <c r="E316" s="63" t="s">
        <v>275</v>
      </c>
      <c r="F316" s="64"/>
      <c r="G316" s="278">
        <f>G317</f>
        <v>3309</v>
      </c>
      <c r="H316" s="226">
        <f>H317</f>
        <v>3309</v>
      </c>
      <c r="I316" s="226">
        <f>I317</f>
        <v>3309</v>
      </c>
    </row>
    <row r="317" spans="1:9" ht="13.5" thickBot="1">
      <c r="A317" s="164" t="s">
        <v>131</v>
      </c>
      <c r="B317" s="47" t="s">
        <v>88</v>
      </c>
      <c r="C317" s="40" t="s">
        <v>68</v>
      </c>
      <c r="D317" s="40" t="s">
        <v>90</v>
      </c>
      <c r="E317" s="40" t="s">
        <v>276</v>
      </c>
      <c r="F317" s="48" t="s">
        <v>130</v>
      </c>
      <c r="G317" s="280">
        <v>3309</v>
      </c>
      <c r="H317" s="220">
        <v>3309</v>
      </c>
      <c r="I317" s="220">
        <v>3309</v>
      </c>
    </row>
    <row r="318" spans="1:9" ht="16.5" thickBot="1">
      <c r="A318" s="82" t="s">
        <v>140</v>
      </c>
      <c r="B318" s="93" t="s">
        <v>88</v>
      </c>
      <c r="C318" s="84" t="s">
        <v>83</v>
      </c>
      <c r="D318" s="84" t="s">
        <v>65</v>
      </c>
      <c r="E318" s="84"/>
      <c r="F318" s="94"/>
      <c r="G318" s="275">
        <f>G319+G326</f>
        <v>6473.7</v>
      </c>
      <c r="H318" s="212">
        <f>H319+H326</f>
        <v>6473.7</v>
      </c>
      <c r="I318" s="212">
        <f>I319+I326</f>
        <v>6486.7</v>
      </c>
    </row>
    <row r="319" spans="1:9" ht="14.25">
      <c r="A319" s="192" t="s">
        <v>28</v>
      </c>
      <c r="B319" s="170" t="s">
        <v>88</v>
      </c>
      <c r="C319" s="171" t="s">
        <v>83</v>
      </c>
      <c r="D319" s="171" t="s">
        <v>70</v>
      </c>
      <c r="E319" s="171"/>
      <c r="F319" s="172"/>
      <c r="G319" s="293">
        <f>G320</f>
        <v>5186.7</v>
      </c>
      <c r="H319" s="231">
        <f aca="true" t="shared" si="34" ref="H319:I322">H320</f>
        <v>5186.7</v>
      </c>
      <c r="I319" s="231">
        <f t="shared" si="34"/>
        <v>5186.7</v>
      </c>
    </row>
    <row r="320" spans="1:9" ht="27">
      <c r="A320" s="193" t="s">
        <v>290</v>
      </c>
      <c r="B320" s="14" t="s">
        <v>88</v>
      </c>
      <c r="C320" s="13" t="s">
        <v>83</v>
      </c>
      <c r="D320" s="13" t="s">
        <v>70</v>
      </c>
      <c r="E320" s="13" t="s">
        <v>291</v>
      </c>
      <c r="F320" s="15"/>
      <c r="G320" s="277">
        <f>G321</f>
        <v>5186.7</v>
      </c>
      <c r="H320" s="218">
        <f t="shared" si="34"/>
        <v>5186.7</v>
      </c>
      <c r="I320" s="218">
        <f t="shared" si="34"/>
        <v>5186.7</v>
      </c>
    </row>
    <row r="321" spans="1:9" ht="13.5">
      <c r="A321" s="146" t="s">
        <v>300</v>
      </c>
      <c r="B321" s="9" t="s">
        <v>88</v>
      </c>
      <c r="C321" s="10" t="s">
        <v>83</v>
      </c>
      <c r="D321" s="10" t="s">
        <v>70</v>
      </c>
      <c r="E321" s="10" t="s">
        <v>301</v>
      </c>
      <c r="F321" s="11"/>
      <c r="G321" s="286">
        <f>G322</f>
        <v>5186.7</v>
      </c>
      <c r="H321" s="217">
        <f t="shared" si="34"/>
        <v>5186.7</v>
      </c>
      <c r="I321" s="217">
        <f t="shared" si="34"/>
        <v>5186.7</v>
      </c>
    </row>
    <row r="322" spans="1:9" ht="40.5">
      <c r="A322" s="196" t="s">
        <v>302</v>
      </c>
      <c r="B322" s="14" t="s">
        <v>88</v>
      </c>
      <c r="C322" s="13" t="s">
        <v>83</v>
      </c>
      <c r="D322" s="13" t="s">
        <v>70</v>
      </c>
      <c r="E322" s="13" t="s">
        <v>303</v>
      </c>
      <c r="F322" s="15"/>
      <c r="G322" s="277">
        <f>G323</f>
        <v>5186.7</v>
      </c>
      <c r="H322" s="218">
        <f t="shared" si="34"/>
        <v>5186.7</v>
      </c>
      <c r="I322" s="218">
        <f t="shared" si="34"/>
        <v>5186.7</v>
      </c>
    </row>
    <row r="323" spans="1:9" ht="25.5">
      <c r="A323" s="166" t="s">
        <v>304</v>
      </c>
      <c r="B323" s="62" t="s">
        <v>88</v>
      </c>
      <c r="C323" s="63" t="s">
        <v>83</v>
      </c>
      <c r="D323" s="63" t="s">
        <v>70</v>
      </c>
      <c r="E323" s="63" t="s">
        <v>305</v>
      </c>
      <c r="F323" s="64"/>
      <c r="G323" s="278">
        <f>G324+G325</f>
        <v>5186.7</v>
      </c>
      <c r="H323" s="226">
        <f>H324+H325</f>
        <v>5186.7</v>
      </c>
      <c r="I323" s="226">
        <f>I324+I325</f>
        <v>5186.7</v>
      </c>
    </row>
    <row r="324" spans="1:9" ht="13.5" thickBot="1">
      <c r="A324" s="127" t="s">
        <v>147</v>
      </c>
      <c r="B324" s="47" t="s">
        <v>88</v>
      </c>
      <c r="C324" s="40" t="s">
        <v>83</v>
      </c>
      <c r="D324" s="40" t="s">
        <v>70</v>
      </c>
      <c r="E324" s="40" t="s">
        <v>305</v>
      </c>
      <c r="F324" s="48" t="s">
        <v>130</v>
      </c>
      <c r="G324" s="280">
        <v>5186.7</v>
      </c>
      <c r="H324" s="220">
        <v>5186.7</v>
      </c>
      <c r="I324" s="220">
        <v>5186.7</v>
      </c>
    </row>
    <row r="325" spans="1:9" ht="13.5" hidden="1" thickBot="1">
      <c r="A325" s="116" t="s">
        <v>148</v>
      </c>
      <c r="B325" s="47" t="s">
        <v>88</v>
      </c>
      <c r="C325" s="40" t="s">
        <v>83</v>
      </c>
      <c r="D325" s="40" t="s">
        <v>70</v>
      </c>
      <c r="E325" s="40" t="s">
        <v>306</v>
      </c>
      <c r="F325" s="48" t="s">
        <v>130</v>
      </c>
      <c r="G325" s="279"/>
      <c r="H325" s="230"/>
      <c r="I325" s="230"/>
    </row>
    <row r="326" spans="1:9" ht="14.25">
      <c r="A326" s="99" t="s">
        <v>29</v>
      </c>
      <c r="B326" s="59">
        <v>903</v>
      </c>
      <c r="C326" s="60">
        <v>10</v>
      </c>
      <c r="D326" s="60" t="s">
        <v>67</v>
      </c>
      <c r="E326" s="60"/>
      <c r="F326" s="61"/>
      <c r="G326" s="276">
        <f>G327</f>
        <v>1287</v>
      </c>
      <c r="H326" s="216">
        <f>H327</f>
        <v>1287</v>
      </c>
      <c r="I326" s="216">
        <f>I327</f>
        <v>1300</v>
      </c>
    </row>
    <row r="327" spans="1:9" ht="13.5">
      <c r="A327" s="29" t="s">
        <v>161</v>
      </c>
      <c r="B327" s="14" t="s">
        <v>88</v>
      </c>
      <c r="C327" s="13">
        <v>10</v>
      </c>
      <c r="D327" s="13" t="s">
        <v>67</v>
      </c>
      <c r="E327" s="13" t="s">
        <v>21</v>
      </c>
      <c r="F327" s="15"/>
      <c r="G327" s="277">
        <f>G332+G335</f>
        <v>1287</v>
      </c>
      <c r="H327" s="218">
        <f>H332+H335</f>
        <v>1287</v>
      </c>
      <c r="I327" s="218">
        <f>I332+I335</f>
        <v>1300</v>
      </c>
    </row>
    <row r="328" spans="1:9" ht="27" hidden="1">
      <c r="A328" s="51" t="s">
        <v>55</v>
      </c>
      <c r="B328" s="14" t="s">
        <v>88</v>
      </c>
      <c r="C328" s="13">
        <v>10</v>
      </c>
      <c r="D328" s="13" t="s">
        <v>67</v>
      </c>
      <c r="E328" s="13" t="s">
        <v>56</v>
      </c>
      <c r="F328" s="15"/>
      <c r="G328" s="277">
        <f>G329</f>
        <v>0</v>
      </c>
      <c r="H328" s="218">
        <f>H329</f>
        <v>1</v>
      </c>
      <c r="I328" s="218">
        <f>I329</f>
        <v>2</v>
      </c>
    </row>
    <row r="329" spans="1:9" ht="13.5" hidden="1">
      <c r="A329" s="51" t="s">
        <v>10</v>
      </c>
      <c r="B329" s="14">
        <v>903</v>
      </c>
      <c r="C329" s="13">
        <v>10</v>
      </c>
      <c r="D329" s="13" t="s">
        <v>67</v>
      </c>
      <c r="E329" s="13" t="s">
        <v>56</v>
      </c>
      <c r="F329" s="15"/>
      <c r="G329" s="277">
        <v>0</v>
      </c>
      <c r="H329" s="218">
        <v>1</v>
      </c>
      <c r="I329" s="218">
        <v>2</v>
      </c>
    </row>
    <row r="330" spans="1:9" ht="13.5" hidden="1">
      <c r="A330" s="51" t="s">
        <v>57</v>
      </c>
      <c r="B330" s="14">
        <v>903</v>
      </c>
      <c r="C330" s="13">
        <v>10</v>
      </c>
      <c r="D330" s="13" t="s">
        <v>67</v>
      </c>
      <c r="E330" s="13" t="s">
        <v>58</v>
      </c>
      <c r="F330" s="15"/>
      <c r="G330" s="277">
        <f>G331</f>
        <v>0</v>
      </c>
      <c r="H330" s="218">
        <f>H331</f>
        <v>1</v>
      </c>
      <c r="I330" s="218">
        <f>I331</f>
        <v>2</v>
      </c>
    </row>
    <row r="331" spans="1:9" ht="13.5" hidden="1">
      <c r="A331" s="200" t="s">
        <v>10</v>
      </c>
      <c r="B331" s="14">
        <v>903</v>
      </c>
      <c r="C331" s="13">
        <v>10</v>
      </c>
      <c r="D331" s="13" t="s">
        <v>67</v>
      </c>
      <c r="E331" s="13" t="s">
        <v>58</v>
      </c>
      <c r="F331" s="15"/>
      <c r="G331" s="277">
        <v>0</v>
      </c>
      <c r="H331" s="218">
        <v>1</v>
      </c>
      <c r="I331" s="218">
        <v>2</v>
      </c>
    </row>
    <row r="332" spans="1:9" ht="13.5">
      <c r="A332" s="201" t="s">
        <v>358</v>
      </c>
      <c r="B332" s="137" t="s">
        <v>88</v>
      </c>
      <c r="C332" s="138" t="s">
        <v>83</v>
      </c>
      <c r="D332" s="138" t="s">
        <v>67</v>
      </c>
      <c r="E332" s="138" t="s">
        <v>50</v>
      </c>
      <c r="F332" s="140"/>
      <c r="G332" s="277">
        <f aca="true" t="shared" si="35" ref="G332:I333">G333</f>
        <v>1044</v>
      </c>
      <c r="H332" s="218">
        <f t="shared" si="35"/>
        <v>1044</v>
      </c>
      <c r="I332" s="218">
        <f t="shared" si="35"/>
        <v>1044</v>
      </c>
    </row>
    <row r="333" spans="1:9" ht="25.5">
      <c r="A333" s="123" t="s">
        <v>359</v>
      </c>
      <c r="B333" s="62" t="s">
        <v>88</v>
      </c>
      <c r="C333" s="63" t="s">
        <v>83</v>
      </c>
      <c r="D333" s="63" t="s">
        <v>67</v>
      </c>
      <c r="E333" s="63" t="s">
        <v>315</v>
      </c>
      <c r="F333" s="64"/>
      <c r="G333" s="278">
        <f t="shared" si="35"/>
        <v>1044</v>
      </c>
      <c r="H333" s="226">
        <f t="shared" si="35"/>
        <v>1044</v>
      </c>
      <c r="I333" s="226">
        <f t="shared" si="35"/>
        <v>1044</v>
      </c>
    </row>
    <row r="334" spans="1:9" ht="12.75">
      <c r="A334" s="132" t="s">
        <v>129</v>
      </c>
      <c r="B334" s="47" t="s">
        <v>88</v>
      </c>
      <c r="C334" s="40" t="s">
        <v>83</v>
      </c>
      <c r="D334" s="40" t="s">
        <v>67</v>
      </c>
      <c r="E334" s="40" t="s">
        <v>315</v>
      </c>
      <c r="F334" s="48" t="s">
        <v>128</v>
      </c>
      <c r="G334" s="280">
        <v>1044</v>
      </c>
      <c r="H334" s="220">
        <v>1044</v>
      </c>
      <c r="I334" s="220">
        <v>1044</v>
      </c>
    </row>
    <row r="335" spans="1:9" ht="19.5" customHeight="1">
      <c r="A335" s="199" t="s">
        <v>346</v>
      </c>
      <c r="B335" s="14" t="s">
        <v>88</v>
      </c>
      <c r="C335" s="13" t="s">
        <v>83</v>
      </c>
      <c r="D335" s="13" t="s">
        <v>67</v>
      </c>
      <c r="E335" s="13" t="s">
        <v>314</v>
      </c>
      <c r="F335" s="15"/>
      <c r="G335" s="286">
        <f>G336</f>
        <v>243</v>
      </c>
      <c r="H335" s="217">
        <f>H336</f>
        <v>243</v>
      </c>
      <c r="I335" s="217">
        <f>I336</f>
        <v>256</v>
      </c>
    </row>
    <row r="336" spans="1:9" ht="13.5" thickBot="1">
      <c r="A336" s="127" t="s">
        <v>131</v>
      </c>
      <c r="B336" s="47" t="s">
        <v>88</v>
      </c>
      <c r="C336" s="40" t="s">
        <v>83</v>
      </c>
      <c r="D336" s="40" t="s">
        <v>67</v>
      </c>
      <c r="E336" s="40" t="s">
        <v>314</v>
      </c>
      <c r="F336" s="48" t="s">
        <v>130</v>
      </c>
      <c r="G336" s="279">
        <v>243</v>
      </c>
      <c r="H336" s="230">
        <v>243</v>
      </c>
      <c r="I336" s="230">
        <v>256</v>
      </c>
    </row>
    <row r="337" spans="1:9" ht="16.5" thickBot="1">
      <c r="A337" s="82" t="s">
        <v>149</v>
      </c>
      <c r="B337" s="93" t="s">
        <v>88</v>
      </c>
      <c r="C337" s="84" t="s">
        <v>86</v>
      </c>
      <c r="D337" s="84" t="s">
        <v>65</v>
      </c>
      <c r="E337" s="84"/>
      <c r="F337" s="94"/>
      <c r="G337" s="275">
        <f aca="true" t="shared" si="36" ref="G337:I339">G338</f>
        <v>410.8</v>
      </c>
      <c r="H337" s="212">
        <f t="shared" si="36"/>
        <v>449</v>
      </c>
      <c r="I337" s="212">
        <f t="shared" si="36"/>
        <v>486.4</v>
      </c>
    </row>
    <row r="338" spans="1:9" ht="14.25">
      <c r="A338" s="58" t="s">
        <v>150</v>
      </c>
      <c r="B338" s="102" t="s">
        <v>88</v>
      </c>
      <c r="C338" s="87" t="s">
        <v>86</v>
      </c>
      <c r="D338" s="87" t="s">
        <v>64</v>
      </c>
      <c r="E338" s="87"/>
      <c r="F338" s="101"/>
      <c r="G338" s="290">
        <f t="shared" si="36"/>
        <v>410.8</v>
      </c>
      <c r="H338" s="227">
        <f t="shared" si="36"/>
        <v>449</v>
      </c>
      <c r="I338" s="227">
        <f t="shared" si="36"/>
        <v>486.4</v>
      </c>
    </row>
    <row r="339" spans="1:9" ht="13.5">
      <c r="A339" s="54" t="s">
        <v>161</v>
      </c>
      <c r="B339" s="14" t="s">
        <v>88</v>
      </c>
      <c r="C339" s="13" t="s">
        <v>86</v>
      </c>
      <c r="D339" s="13" t="s">
        <v>64</v>
      </c>
      <c r="E339" s="13" t="s">
        <v>21</v>
      </c>
      <c r="F339" s="15"/>
      <c r="G339" s="277">
        <f t="shared" si="36"/>
        <v>410.8</v>
      </c>
      <c r="H339" s="218">
        <f t="shared" si="36"/>
        <v>449</v>
      </c>
      <c r="I339" s="218">
        <f t="shared" si="36"/>
        <v>486.4</v>
      </c>
    </row>
    <row r="340" spans="1:9" ht="12.75">
      <c r="A340" s="202" t="s">
        <v>361</v>
      </c>
      <c r="B340" s="129" t="s">
        <v>88</v>
      </c>
      <c r="C340" s="130" t="s">
        <v>86</v>
      </c>
      <c r="D340" s="130" t="s">
        <v>64</v>
      </c>
      <c r="E340" s="130" t="s">
        <v>317</v>
      </c>
      <c r="F340" s="131"/>
      <c r="G340" s="278">
        <f>G342</f>
        <v>410.8</v>
      </c>
      <c r="H340" s="226">
        <f>H342</f>
        <v>449</v>
      </c>
      <c r="I340" s="226">
        <f>I342</f>
        <v>486.4</v>
      </c>
    </row>
    <row r="341" spans="1:9" ht="12.75">
      <c r="A341" s="202" t="s">
        <v>362</v>
      </c>
      <c r="B341" s="129" t="s">
        <v>88</v>
      </c>
      <c r="C341" s="130" t="s">
        <v>86</v>
      </c>
      <c r="D341" s="130" t="s">
        <v>64</v>
      </c>
      <c r="E341" s="130" t="s">
        <v>360</v>
      </c>
      <c r="F341" s="131"/>
      <c r="G341" s="278">
        <f>G342</f>
        <v>410.8</v>
      </c>
      <c r="H341" s="226"/>
      <c r="I341" s="226"/>
    </row>
    <row r="342" spans="1:9" ht="13.5" thickBot="1">
      <c r="A342" s="116" t="s">
        <v>131</v>
      </c>
      <c r="B342" s="16" t="s">
        <v>88</v>
      </c>
      <c r="C342" s="17" t="s">
        <v>86</v>
      </c>
      <c r="D342" s="17" t="s">
        <v>64</v>
      </c>
      <c r="E342" s="17" t="s">
        <v>360</v>
      </c>
      <c r="F342" s="18" t="s">
        <v>130</v>
      </c>
      <c r="G342" s="280">
        <v>410.8</v>
      </c>
      <c r="H342" s="220">
        <v>449</v>
      </c>
      <c r="I342" s="220">
        <v>486.4</v>
      </c>
    </row>
    <row r="343" spans="1:9" ht="16.5" thickBot="1">
      <c r="A343" s="57" t="s">
        <v>18</v>
      </c>
      <c r="B343" s="334"/>
      <c r="C343" s="335"/>
      <c r="D343" s="335"/>
      <c r="E343" s="335"/>
      <c r="F343" s="336"/>
      <c r="G343" s="275">
        <f>G211+G232+G318+G337+G226+G205+G220</f>
        <v>597653.5399999999</v>
      </c>
      <c r="H343" s="212">
        <f>H211+H232+H318+H337+H226+H205+H220</f>
        <v>634239.6900000001</v>
      </c>
      <c r="I343" s="212">
        <f>I211+I232+I318+I337+I226+I205+I220</f>
        <v>671116.5800000001</v>
      </c>
    </row>
    <row r="344" spans="1:9" ht="16.5" thickBot="1">
      <c r="A344" s="340" t="s">
        <v>142</v>
      </c>
      <c r="B344" s="341"/>
      <c r="C344" s="341"/>
      <c r="D344" s="341"/>
      <c r="E344" s="341"/>
      <c r="F344" s="341"/>
      <c r="G344" s="342"/>
      <c r="H344" s="248"/>
      <c r="I344" s="248"/>
    </row>
    <row r="345" spans="1:9" ht="16.5" thickBot="1">
      <c r="A345" s="149" t="s">
        <v>135</v>
      </c>
      <c r="B345" s="150" t="s">
        <v>91</v>
      </c>
      <c r="C345" s="84" t="s">
        <v>69</v>
      </c>
      <c r="D345" s="84" t="s">
        <v>65</v>
      </c>
      <c r="E345" s="84"/>
      <c r="F345" s="94"/>
      <c r="G345" s="275">
        <f aca="true" t="shared" si="37" ref="G345:I349">G346</f>
        <v>350</v>
      </c>
      <c r="H345" s="212">
        <f t="shared" si="37"/>
        <v>350</v>
      </c>
      <c r="I345" s="212">
        <f t="shared" si="37"/>
        <v>350</v>
      </c>
    </row>
    <row r="346" spans="1:9" ht="14.25">
      <c r="A346" s="147" t="s">
        <v>22</v>
      </c>
      <c r="B346" s="148" t="s">
        <v>91</v>
      </c>
      <c r="C346" s="60" t="s">
        <v>69</v>
      </c>
      <c r="D346" s="60" t="s">
        <v>78</v>
      </c>
      <c r="E346" s="60"/>
      <c r="F346" s="61"/>
      <c r="G346" s="276">
        <f t="shared" si="37"/>
        <v>350</v>
      </c>
      <c r="H346" s="216">
        <f t="shared" si="37"/>
        <v>350</v>
      </c>
      <c r="I346" s="216">
        <f t="shared" si="37"/>
        <v>350</v>
      </c>
    </row>
    <row r="347" spans="1:9" ht="13.5">
      <c r="A347" s="146" t="s">
        <v>161</v>
      </c>
      <c r="B347" s="9" t="s">
        <v>91</v>
      </c>
      <c r="C347" s="10" t="s">
        <v>69</v>
      </c>
      <c r="D347" s="10" t="s">
        <v>78</v>
      </c>
      <c r="E347" s="10" t="s">
        <v>211</v>
      </c>
      <c r="F347" s="11"/>
      <c r="G347" s="286">
        <f t="shared" si="37"/>
        <v>350</v>
      </c>
      <c r="H347" s="217">
        <f t="shared" si="37"/>
        <v>350</v>
      </c>
      <c r="I347" s="217">
        <f t="shared" si="37"/>
        <v>350</v>
      </c>
    </row>
    <row r="348" spans="1:9" ht="13.5">
      <c r="A348" s="146" t="s">
        <v>212</v>
      </c>
      <c r="B348" s="9" t="s">
        <v>91</v>
      </c>
      <c r="C348" s="10" t="s">
        <v>69</v>
      </c>
      <c r="D348" s="10" t="s">
        <v>78</v>
      </c>
      <c r="E348" s="10" t="s">
        <v>54</v>
      </c>
      <c r="F348" s="11"/>
      <c r="G348" s="286">
        <f t="shared" si="37"/>
        <v>350</v>
      </c>
      <c r="H348" s="217">
        <f t="shared" si="37"/>
        <v>350</v>
      </c>
      <c r="I348" s="217">
        <f t="shared" si="37"/>
        <v>350</v>
      </c>
    </row>
    <row r="349" spans="1:9" ht="12.75">
      <c r="A349" s="123" t="s">
        <v>226</v>
      </c>
      <c r="B349" s="62" t="s">
        <v>91</v>
      </c>
      <c r="C349" s="63" t="s">
        <v>69</v>
      </c>
      <c r="D349" s="63" t="s">
        <v>78</v>
      </c>
      <c r="E349" s="63" t="s">
        <v>225</v>
      </c>
      <c r="F349" s="48"/>
      <c r="G349" s="278">
        <f t="shared" si="37"/>
        <v>350</v>
      </c>
      <c r="H349" s="226">
        <f t="shared" si="37"/>
        <v>350</v>
      </c>
      <c r="I349" s="226">
        <f t="shared" si="37"/>
        <v>350</v>
      </c>
    </row>
    <row r="350" spans="1:9" ht="13.5" thickBot="1">
      <c r="A350" s="49" t="s">
        <v>131</v>
      </c>
      <c r="B350" s="143" t="s">
        <v>91</v>
      </c>
      <c r="C350" s="43" t="s">
        <v>69</v>
      </c>
      <c r="D350" s="43" t="s">
        <v>78</v>
      </c>
      <c r="E350" s="43" t="s">
        <v>225</v>
      </c>
      <c r="F350" s="66" t="s">
        <v>130</v>
      </c>
      <c r="G350" s="281">
        <v>350</v>
      </c>
      <c r="H350" s="236">
        <v>350</v>
      </c>
      <c r="I350" s="236">
        <v>350</v>
      </c>
    </row>
    <row r="351" spans="1:9" ht="16.5" thickBot="1">
      <c r="A351" s="82" t="s">
        <v>136</v>
      </c>
      <c r="B351" s="93" t="s">
        <v>91</v>
      </c>
      <c r="C351" s="84" t="s">
        <v>75</v>
      </c>
      <c r="D351" s="84" t="s">
        <v>65</v>
      </c>
      <c r="E351" s="84"/>
      <c r="F351" s="94"/>
      <c r="G351" s="275">
        <f>G352</f>
        <v>7934</v>
      </c>
      <c r="H351" s="212">
        <f aca="true" t="shared" si="38" ref="H351:I355">H352</f>
        <v>7934</v>
      </c>
      <c r="I351" s="212">
        <f t="shared" si="38"/>
        <v>7934</v>
      </c>
    </row>
    <row r="352" spans="1:9" ht="14.25">
      <c r="A352" s="99" t="s">
        <v>24</v>
      </c>
      <c r="B352" s="59" t="s">
        <v>91</v>
      </c>
      <c r="C352" s="60" t="s">
        <v>75</v>
      </c>
      <c r="D352" s="60" t="s">
        <v>71</v>
      </c>
      <c r="E352" s="60"/>
      <c r="F352" s="61"/>
      <c r="G352" s="276">
        <f>G353</f>
        <v>7934</v>
      </c>
      <c r="H352" s="216">
        <f t="shared" si="38"/>
        <v>7934</v>
      </c>
      <c r="I352" s="216">
        <f t="shared" si="38"/>
        <v>7934</v>
      </c>
    </row>
    <row r="353" spans="1:9" ht="13.5">
      <c r="A353" s="146" t="s">
        <v>161</v>
      </c>
      <c r="B353" s="9" t="s">
        <v>91</v>
      </c>
      <c r="C353" s="10" t="s">
        <v>75</v>
      </c>
      <c r="D353" s="10" t="s">
        <v>71</v>
      </c>
      <c r="E353" s="10" t="s">
        <v>21</v>
      </c>
      <c r="F353" s="11"/>
      <c r="G353" s="277">
        <f>G354</f>
        <v>7934</v>
      </c>
      <c r="H353" s="218">
        <f t="shared" si="38"/>
        <v>7934</v>
      </c>
      <c r="I353" s="218">
        <f t="shared" si="38"/>
        <v>7934</v>
      </c>
    </row>
    <row r="354" spans="1:9" ht="33" customHeight="1">
      <c r="A354" s="125" t="s">
        <v>339</v>
      </c>
      <c r="B354" s="14" t="s">
        <v>91</v>
      </c>
      <c r="C354" s="13" t="s">
        <v>75</v>
      </c>
      <c r="D354" s="13" t="s">
        <v>71</v>
      </c>
      <c r="E354" s="13" t="s">
        <v>26</v>
      </c>
      <c r="F354" s="15"/>
      <c r="G354" s="277">
        <f>G355</f>
        <v>7934</v>
      </c>
      <c r="H354" s="218">
        <f t="shared" si="38"/>
        <v>7934</v>
      </c>
      <c r="I354" s="218">
        <f t="shared" si="38"/>
        <v>7934</v>
      </c>
    </row>
    <row r="355" spans="1:9" ht="15.75" customHeight="1">
      <c r="A355" s="123" t="s">
        <v>342</v>
      </c>
      <c r="B355" s="143" t="s">
        <v>91</v>
      </c>
      <c r="C355" s="151" t="s">
        <v>75</v>
      </c>
      <c r="D355" s="151" t="s">
        <v>71</v>
      </c>
      <c r="E355" s="151" t="s">
        <v>231</v>
      </c>
      <c r="F355" s="152"/>
      <c r="G355" s="278">
        <f>G356</f>
        <v>7934</v>
      </c>
      <c r="H355" s="226">
        <f t="shared" si="38"/>
        <v>7934</v>
      </c>
      <c r="I355" s="226">
        <f t="shared" si="38"/>
        <v>7934</v>
      </c>
    </row>
    <row r="356" spans="1:9" ht="13.5" thickBot="1">
      <c r="A356" s="153" t="s">
        <v>131</v>
      </c>
      <c r="B356" s="47" t="s">
        <v>91</v>
      </c>
      <c r="C356" s="40" t="s">
        <v>75</v>
      </c>
      <c r="D356" s="40" t="s">
        <v>71</v>
      </c>
      <c r="E356" s="40" t="s">
        <v>232</v>
      </c>
      <c r="F356" s="48" t="s">
        <v>130</v>
      </c>
      <c r="G356" s="280">
        <v>7934</v>
      </c>
      <c r="H356" s="220">
        <v>7934</v>
      </c>
      <c r="I356" s="220">
        <v>7934</v>
      </c>
    </row>
    <row r="357" spans="1:9" ht="16.5" thickBot="1">
      <c r="A357" s="313" t="s">
        <v>138</v>
      </c>
      <c r="B357" s="93" t="s">
        <v>91</v>
      </c>
      <c r="C357" s="84" t="s">
        <v>68</v>
      </c>
      <c r="D357" s="84" t="s">
        <v>65</v>
      </c>
      <c r="E357" s="84"/>
      <c r="F357" s="94"/>
      <c r="G357" s="275">
        <f>G358+G374</f>
        <v>21465.2</v>
      </c>
      <c r="H357" s="212">
        <f>H358+H374</f>
        <v>23302.3</v>
      </c>
      <c r="I357" s="212">
        <f>I358+I374</f>
        <v>26446.47</v>
      </c>
    </row>
    <row r="358" spans="1:9" ht="14.25">
      <c r="A358" s="96" t="s">
        <v>38</v>
      </c>
      <c r="B358" s="97" t="s">
        <v>91</v>
      </c>
      <c r="C358" s="60" t="s">
        <v>68</v>
      </c>
      <c r="D358" s="60" t="s">
        <v>71</v>
      </c>
      <c r="E358" s="60"/>
      <c r="F358" s="61"/>
      <c r="G358" s="276">
        <f>G359+G362</f>
        <v>20854.2</v>
      </c>
      <c r="H358" s="216">
        <f>H359+H362</f>
        <v>22678.3</v>
      </c>
      <c r="I358" s="216">
        <f>I359+I362</f>
        <v>25805.47</v>
      </c>
    </row>
    <row r="359" spans="1:9" ht="13.5">
      <c r="A359" s="29" t="s">
        <v>59</v>
      </c>
      <c r="B359" s="30" t="s">
        <v>91</v>
      </c>
      <c r="C359" s="13" t="s">
        <v>68</v>
      </c>
      <c r="D359" s="13" t="s">
        <v>71</v>
      </c>
      <c r="E359" s="13" t="s">
        <v>43</v>
      </c>
      <c r="F359" s="15"/>
      <c r="G359" s="277">
        <f aca="true" t="shared" si="39" ref="G359:I360">G360</f>
        <v>24</v>
      </c>
      <c r="H359" s="218">
        <f t="shared" si="39"/>
        <v>24</v>
      </c>
      <c r="I359" s="218">
        <f t="shared" si="39"/>
        <v>24</v>
      </c>
    </row>
    <row r="360" spans="1:9" ht="12.75">
      <c r="A360" s="251" t="s">
        <v>109</v>
      </c>
      <c r="B360" s="249" t="s">
        <v>91</v>
      </c>
      <c r="C360" s="63" t="s">
        <v>68</v>
      </c>
      <c r="D360" s="63" t="s">
        <v>71</v>
      </c>
      <c r="E360" s="63" t="s">
        <v>44</v>
      </c>
      <c r="F360" s="64"/>
      <c r="G360" s="278">
        <f t="shared" si="39"/>
        <v>24</v>
      </c>
      <c r="H360" s="226">
        <f t="shared" si="39"/>
        <v>24</v>
      </c>
      <c r="I360" s="226">
        <f t="shared" si="39"/>
        <v>24</v>
      </c>
    </row>
    <row r="361" spans="1:9" ht="12.75">
      <c r="A361" s="32" t="s">
        <v>131</v>
      </c>
      <c r="B361" s="39" t="s">
        <v>91</v>
      </c>
      <c r="C361" s="40" t="s">
        <v>68</v>
      </c>
      <c r="D361" s="40" t="s">
        <v>71</v>
      </c>
      <c r="E361" s="40" t="s">
        <v>44</v>
      </c>
      <c r="F361" s="48" t="s">
        <v>130</v>
      </c>
      <c r="G361" s="280">
        <v>24</v>
      </c>
      <c r="H361" s="220">
        <v>24</v>
      </c>
      <c r="I361" s="220">
        <v>24</v>
      </c>
    </row>
    <row r="362" spans="1:9" ht="13.5">
      <c r="A362" s="29" t="s">
        <v>263</v>
      </c>
      <c r="B362" s="308" t="s">
        <v>91</v>
      </c>
      <c r="C362" s="10" t="s">
        <v>68</v>
      </c>
      <c r="D362" s="10" t="s">
        <v>71</v>
      </c>
      <c r="E362" s="10" t="s">
        <v>21</v>
      </c>
      <c r="F362" s="11"/>
      <c r="G362" s="286">
        <f>G363+G366+G371</f>
        <v>20830.2</v>
      </c>
      <c r="H362" s="217">
        <f>H363+H366+H371</f>
        <v>22654.3</v>
      </c>
      <c r="I362" s="217">
        <f>I363+I366+I371</f>
        <v>25781.47</v>
      </c>
    </row>
    <row r="363" spans="1:9" ht="13.5">
      <c r="A363" s="201" t="s">
        <v>349</v>
      </c>
      <c r="B363" s="308" t="s">
        <v>91</v>
      </c>
      <c r="C363" s="10" t="s">
        <v>68</v>
      </c>
      <c r="D363" s="10" t="s">
        <v>71</v>
      </c>
      <c r="E363" s="10" t="s">
        <v>49</v>
      </c>
      <c r="F363" s="11"/>
      <c r="G363" s="286">
        <f aca="true" t="shared" si="40" ref="G363:I364">G364</f>
        <v>100</v>
      </c>
      <c r="H363" s="217">
        <f t="shared" si="40"/>
        <v>105.1</v>
      </c>
      <c r="I363" s="217">
        <f t="shared" si="40"/>
        <v>110.47</v>
      </c>
    </row>
    <row r="364" spans="1:9" ht="25.5">
      <c r="A364" s="314" t="s">
        <v>357</v>
      </c>
      <c r="B364" s="309" t="s">
        <v>91</v>
      </c>
      <c r="C364" s="130" t="s">
        <v>68</v>
      </c>
      <c r="D364" s="130" t="s">
        <v>71</v>
      </c>
      <c r="E364" s="130" t="s">
        <v>260</v>
      </c>
      <c r="F364" s="131"/>
      <c r="G364" s="287">
        <f t="shared" si="40"/>
        <v>100</v>
      </c>
      <c r="H364" s="229">
        <f t="shared" si="40"/>
        <v>105.1</v>
      </c>
      <c r="I364" s="229">
        <f t="shared" si="40"/>
        <v>110.47</v>
      </c>
    </row>
    <row r="365" spans="1:9" ht="12.75">
      <c r="A365" s="32" t="s">
        <v>131</v>
      </c>
      <c r="B365" s="310" t="s">
        <v>91</v>
      </c>
      <c r="C365" s="67" t="s">
        <v>68</v>
      </c>
      <c r="D365" s="67" t="s">
        <v>71</v>
      </c>
      <c r="E365" s="67" t="s">
        <v>261</v>
      </c>
      <c r="F365" s="68" t="s">
        <v>130</v>
      </c>
      <c r="G365" s="297">
        <v>100</v>
      </c>
      <c r="H365" s="219">
        <v>105.1</v>
      </c>
      <c r="I365" s="219">
        <v>110.47</v>
      </c>
    </row>
    <row r="366" spans="1:9" ht="13.5">
      <c r="A366" s="201" t="s">
        <v>365</v>
      </c>
      <c r="B366" s="308" t="s">
        <v>91</v>
      </c>
      <c r="C366" s="10" t="s">
        <v>68</v>
      </c>
      <c r="D366" s="10" t="s">
        <v>71</v>
      </c>
      <c r="E366" s="10" t="s">
        <v>56</v>
      </c>
      <c r="F366" s="11"/>
      <c r="G366" s="286">
        <f aca="true" t="shared" si="41" ref="G366:I367">G367</f>
        <v>20610.2</v>
      </c>
      <c r="H366" s="217">
        <f t="shared" si="41"/>
        <v>22331.2</v>
      </c>
      <c r="I366" s="217">
        <f t="shared" si="41"/>
        <v>25611</v>
      </c>
    </row>
    <row r="367" spans="1:9" ht="12.75" hidden="1">
      <c r="A367" s="103" t="s">
        <v>264</v>
      </c>
      <c r="B367" s="309" t="s">
        <v>91</v>
      </c>
      <c r="C367" s="130" t="s">
        <v>68</v>
      </c>
      <c r="D367" s="130" t="s">
        <v>71</v>
      </c>
      <c r="E367" s="130" t="s">
        <v>265</v>
      </c>
      <c r="F367" s="131"/>
      <c r="G367" s="287">
        <f t="shared" si="41"/>
        <v>20610.2</v>
      </c>
      <c r="H367" s="229">
        <f t="shared" si="41"/>
        <v>22331.2</v>
      </c>
      <c r="I367" s="229">
        <f t="shared" si="41"/>
        <v>25611</v>
      </c>
    </row>
    <row r="368" spans="1:9" ht="12.75">
      <c r="A368" s="103" t="s">
        <v>366</v>
      </c>
      <c r="B368" s="309" t="s">
        <v>91</v>
      </c>
      <c r="C368" s="130" t="s">
        <v>68</v>
      </c>
      <c r="D368" s="130" t="s">
        <v>71</v>
      </c>
      <c r="E368" s="130" t="s">
        <v>266</v>
      </c>
      <c r="F368" s="131"/>
      <c r="G368" s="287">
        <f>G369+G370</f>
        <v>20610.2</v>
      </c>
      <c r="H368" s="229">
        <f>H369+H370</f>
        <v>22331.2</v>
      </c>
      <c r="I368" s="229">
        <f>I369+I370</f>
        <v>25611</v>
      </c>
    </row>
    <row r="369" spans="1:9" ht="12.75">
      <c r="A369" s="191" t="s">
        <v>131</v>
      </c>
      <c r="B369" s="310" t="s">
        <v>91</v>
      </c>
      <c r="C369" s="67" t="s">
        <v>68</v>
      </c>
      <c r="D369" s="67" t="s">
        <v>71</v>
      </c>
      <c r="E369" s="67" t="s">
        <v>266</v>
      </c>
      <c r="F369" s="68" t="s">
        <v>130</v>
      </c>
      <c r="G369" s="297">
        <v>80</v>
      </c>
      <c r="H369" s="219">
        <v>164</v>
      </c>
      <c r="I369" s="219">
        <v>172</v>
      </c>
    </row>
    <row r="370" spans="1:9" ht="12.75">
      <c r="A370" s="191" t="s">
        <v>131</v>
      </c>
      <c r="B370" s="310" t="s">
        <v>91</v>
      </c>
      <c r="C370" s="67" t="s">
        <v>68</v>
      </c>
      <c r="D370" s="67" t="s">
        <v>71</v>
      </c>
      <c r="E370" s="67" t="s">
        <v>266</v>
      </c>
      <c r="F370" s="68" t="s">
        <v>130</v>
      </c>
      <c r="G370" s="297">
        <v>20530.2</v>
      </c>
      <c r="H370" s="220">
        <v>22167.2</v>
      </c>
      <c r="I370" s="220">
        <v>25439</v>
      </c>
    </row>
    <row r="371" spans="1:9" ht="13.5">
      <c r="A371" s="315" t="s">
        <v>267</v>
      </c>
      <c r="B371" s="311" t="s">
        <v>91</v>
      </c>
      <c r="C371" s="189" t="s">
        <v>68</v>
      </c>
      <c r="D371" s="189" t="s">
        <v>71</v>
      </c>
      <c r="E371" s="189" t="s">
        <v>52</v>
      </c>
      <c r="F371" s="190"/>
      <c r="G371" s="286">
        <f aca="true" t="shared" si="42" ref="G371:I372">G372</f>
        <v>120</v>
      </c>
      <c r="H371" s="217">
        <f t="shared" si="42"/>
        <v>218</v>
      </c>
      <c r="I371" s="217">
        <f t="shared" si="42"/>
        <v>60</v>
      </c>
    </row>
    <row r="372" spans="1:9" ht="12.75">
      <c r="A372" s="103" t="s">
        <v>268</v>
      </c>
      <c r="B372" s="249" t="s">
        <v>91</v>
      </c>
      <c r="C372" s="63" t="s">
        <v>68</v>
      </c>
      <c r="D372" s="63" t="s">
        <v>71</v>
      </c>
      <c r="E372" s="63" t="s">
        <v>269</v>
      </c>
      <c r="F372" s="64"/>
      <c r="G372" s="287">
        <f t="shared" si="42"/>
        <v>120</v>
      </c>
      <c r="H372" s="229">
        <f t="shared" si="42"/>
        <v>218</v>
      </c>
      <c r="I372" s="229">
        <f t="shared" si="42"/>
        <v>60</v>
      </c>
    </row>
    <row r="373" spans="1:9" ht="13.5" thickBot="1">
      <c r="A373" s="316" t="s">
        <v>131</v>
      </c>
      <c r="B373" s="312" t="s">
        <v>91</v>
      </c>
      <c r="C373" s="23" t="s">
        <v>68</v>
      </c>
      <c r="D373" s="23" t="s">
        <v>71</v>
      </c>
      <c r="E373" s="23" t="s">
        <v>269</v>
      </c>
      <c r="F373" s="24" t="s">
        <v>130</v>
      </c>
      <c r="G373" s="279">
        <v>120</v>
      </c>
      <c r="H373" s="220">
        <v>218</v>
      </c>
      <c r="I373" s="220">
        <v>60</v>
      </c>
    </row>
    <row r="374" spans="1:9" ht="14.25">
      <c r="A374" s="91" t="s">
        <v>25</v>
      </c>
      <c r="B374" s="59" t="s">
        <v>91</v>
      </c>
      <c r="C374" s="60" t="s">
        <v>68</v>
      </c>
      <c r="D374" s="60" t="s">
        <v>68</v>
      </c>
      <c r="E374" s="60"/>
      <c r="F374" s="61"/>
      <c r="G374" s="276">
        <f aca="true" t="shared" si="43" ref="G374:I375">G375</f>
        <v>611</v>
      </c>
      <c r="H374" s="216">
        <f t="shared" si="43"/>
        <v>624</v>
      </c>
      <c r="I374" s="216">
        <f t="shared" si="43"/>
        <v>641</v>
      </c>
    </row>
    <row r="375" spans="1:9" ht="13.5">
      <c r="A375" s="146" t="s">
        <v>161</v>
      </c>
      <c r="B375" s="14" t="s">
        <v>91</v>
      </c>
      <c r="C375" s="13" t="s">
        <v>68</v>
      </c>
      <c r="D375" s="13" t="s">
        <v>68</v>
      </c>
      <c r="E375" s="13" t="s">
        <v>21</v>
      </c>
      <c r="F375" s="15"/>
      <c r="G375" s="277">
        <f t="shared" si="43"/>
        <v>611</v>
      </c>
      <c r="H375" s="218">
        <f t="shared" si="43"/>
        <v>624</v>
      </c>
      <c r="I375" s="218">
        <f t="shared" si="43"/>
        <v>641</v>
      </c>
    </row>
    <row r="376" spans="1:9" ht="13.5">
      <c r="A376" s="125" t="s">
        <v>358</v>
      </c>
      <c r="B376" s="14" t="s">
        <v>91</v>
      </c>
      <c r="C376" s="13" t="s">
        <v>68</v>
      </c>
      <c r="D376" s="13" t="s">
        <v>68</v>
      </c>
      <c r="E376" s="13" t="s">
        <v>50</v>
      </c>
      <c r="F376" s="15"/>
      <c r="G376" s="277">
        <f>G377+G379+G381+G383</f>
        <v>611</v>
      </c>
      <c r="H376" s="218">
        <f>H377+H379+H381+H383</f>
        <v>624</v>
      </c>
      <c r="I376" s="218">
        <f>I377+I379+I381+I383</f>
        <v>641</v>
      </c>
    </row>
    <row r="377" spans="1:9" ht="18.75" customHeight="1">
      <c r="A377" s="123" t="s">
        <v>367</v>
      </c>
      <c r="B377" s="62" t="s">
        <v>91</v>
      </c>
      <c r="C377" s="63" t="s">
        <v>68</v>
      </c>
      <c r="D377" s="63" t="s">
        <v>68</v>
      </c>
      <c r="E377" s="63" t="s">
        <v>270</v>
      </c>
      <c r="F377" s="64"/>
      <c r="G377" s="278">
        <f>G378</f>
        <v>250</v>
      </c>
      <c r="H377" s="226">
        <f>H378</f>
        <v>260</v>
      </c>
      <c r="I377" s="226">
        <f>I378</f>
        <v>280</v>
      </c>
    </row>
    <row r="378" spans="1:9" ht="12.75">
      <c r="A378" s="164" t="s">
        <v>131</v>
      </c>
      <c r="B378" s="65" t="s">
        <v>91</v>
      </c>
      <c r="C378" s="43" t="s">
        <v>68</v>
      </c>
      <c r="D378" s="43" t="s">
        <v>68</v>
      </c>
      <c r="E378" s="43" t="s">
        <v>270</v>
      </c>
      <c r="F378" s="66" t="s">
        <v>130</v>
      </c>
      <c r="G378" s="281">
        <v>250</v>
      </c>
      <c r="H378" s="220">
        <v>260</v>
      </c>
      <c r="I378" s="220">
        <v>280</v>
      </c>
    </row>
    <row r="379" spans="1:9" ht="16.5" customHeight="1">
      <c r="A379" s="166" t="s">
        <v>368</v>
      </c>
      <c r="B379" s="62" t="s">
        <v>91</v>
      </c>
      <c r="C379" s="63" t="s">
        <v>68</v>
      </c>
      <c r="D379" s="63" t="s">
        <v>68</v>
      </c>
      <c r="E379" s="63" t="s">
        <v>271</v>
      </c>
      <c r="F379" s="64"/>
      <c r="G379" s="278">
        <f>G380</f>
        <v>225</v>
      </c>
      <c r="H379" s="226">
        <f>H380</f>
        <v>225</v>
      </c>
      <c r="I379" s="226">
        <f>I380</f>
        <v>225</v>
      </c>
    </row>
    <row r="380" spans="1:9" ht="12.75">
      <c r="A380" s="164" t="s">
        <v>131</v>
      </c>
      <c r="B380" s="65" t="s">
        <v>91</v>
      </c>
      <c r="C380" s="43" t="s">
        <v>68</v>
      </c>
      <c r="D380" s="43" t="s">
        <v>68</v>
      </c>
      <c r="E380" s="43" t="s">
        <v>271</v>
      </c>
      <c r="F380" s="66" t="s">
        <v>130</v>
      </c>
      <c r="G380" s="281">
        <v>225</v>
      </c>
      <c r="H380" s="220">
        <v>225</v>
      </c>
      <c r="I380" s="220">
        <v>225</v>
      </c>
    </row>
    <row r="381" spans="1:9" ht="25.5">
      <c r="A381" s="166" t="s">
        <v>369</v>
      </c>
      <c r="B381" s="62" t="s">
        <v>91</v>
      </c>
      <c r="C381" s="63" t="s">
        <v>68</v>
      </c>
      <c r="D381" s="63" t="s">
        <v>68</v>
      </c>
      <c r="E381" s="63" t="s">
        <v>272</v>
      </c>
      <c r="F381" s="64"/>
      <c r="G381" s="278">
        <f>G382</f>
        <v>36</v>
      </c>
      <c r="H381" s="226">
        <f>H382</f>
        <v>39</v>
      </c>
      <c r="I381" s="226">
        <f>I382</f>
        <v>36</v>
      </c>
    </row>
    <row r="382" spans="1:9" ht="12.75">
      <c r="A382" s="153" t="s">
        <v>131</v>
      </c>
      <c r="B382" s="47" t="s">
        <v>91</v>
      </c>
      <c r="C382" s="40" t="s">
        <v>68</v>
      </c>
      <c r="D382" s="40" t="s">
        <v>68</v>
      </c>
      <c r="E382" s="40" t="s">
        <v>272</v>
      </c>
      <c r="F382" s="48" t="s">
        <v>130</v>
      </c>
      <c r="G382" s="280">
        <v>36</v>
      </c>
      <c r="H382" s="224">
        <v>39</v>
      </c>
      <c r="I382" s="220">
        <v>36</v>
      </c>
    </row>
    <row r="383" spans="1:9" ht="12.75">
      <c r="A383" s="179" t="s">
        <v>370</v>
      </c>
      <c r="B383" s="129" t="s">
        <v>91</v>
      </c>
      <c r="C383" s="130" t="s">
        <v>68</v>
      </c>
      <c r="D383" s="130" t="s">
        <v>68</v>
      </c>
      <c r="E383" s="130" t="s">
        <v>273</v>
      </c>
      <c r="F383" s="131"/>
      <c r="G383" s="287">
        <f>G384</f>
        <v>100</v>
      </c>
      <c r="H383" s="229">
        <f>H384</f>
        <v>100</v>
      </c>
      <c r="I383" s="229">
        <f>I384</f>
        <v>100</v>
      </c>
    </row>
    <row r="384" spans="1:9" ht="13.5" thickBot="1">
      <c r="A384" s="186" t="s">
        <v>131</v>
      </c>
      <c r="B384" s="22" t="s">
        <v>91</v>
      </c>
      <c r="C384" s="23" t="s">
        <v>68</v>
      </c>
      <c r="D384" s="23" t="s">
        <v>68</v>
      </c>
      <c r="E384" s="23" t="s">
        <v>273</v>
      </c>
      <c r="F384" s="24" t="s">
        <v>130</v>
      </c>
      <c r="G384" s="279">
        <v>100</v>
      </c>
      <c r="H384" s="234">
        <v>100</v>
      </c>
      <c r="I384" s="234">
        <v>100</v>
      </c>
    </row>
    <row r="385" spans="1:9" ht="16.5" thickBot="1">
      <c r="A385" s="82" t="s">
        <v>139</v>
      </c>
      <c r="B385" s="93">
        <v>905</v>
      </c>
      <c r="C385" s="84" t="s">
        <v>92</v>
      </c>
      <c r="D385" s="84" t="s">
        <v>65</v>
      </c>
      <c r="E385" s="84"/>
      <c r="F385" s="94"/>
      <c r="G385" s="275">
        <f>G386+G424</f>
        <v>29630</v>
      </c>
      <c r="H385" s="212">
        <f>H386+H424</f>
        <v>29413.499999999996</v>
      </c>
      <c r="I385" s="212">
        <f>I386+I424</f>
        <v>34790.4</v>
      </c>
    </row>
    <row r="386" spans="1:9" ht="14.25">
      <c r="A386" s="58" t="s">
        <v>60</v>
      </c>
      <c r="B386" s="102">
        <v>905</v>
      </c>
      <c r="C386" s="87" t="s">
        <v>92</v>
      </c>
      <c r="D386" s="87" t="s">
        <v>64</v>
      </c>
      <c r="E386" s="87"/>
      <c r="F386" s="101"/>
      <c r="G386" s="290">
        <f>G387+G395+G400+G404+G408+G417</f>
        <v>20681.2</v>
      </c>
      <c r="H386" s="227">
        <f>H387+H395+H400+H404+H408+H417</f>
        <v>20464.699999999997</v>
      </c>
      <c r="I386" s="227">
        <f>I387+I395+I400+I404+I408+I417</f>
        <v>25841.600000000002</v>
      </c>
    </row>
    <row r="387" spans="1:9" ht="13.5">
      <c r="A387" s="51" t="s">
        <v>110</v>
      </c>
      <c r="B387" s="14" t="s">
        <v>91</v>
      </c>
      <c r="C387" s="13" t="s">
        <v>92</v>
      </c>
      <c r="D387" s="13" t="s">
        <v>64</v>
      </c>
      <c r="E387" s="13" t="s">
        <v>93</v>
      </c>
      <c r="F387" s="15"/>
      <c r="G387" s="277">
        <f aca="true" t="shared" si="44" ref="G387:I388">G388</f>
        <v>50</v>
      </c>
      <c r="H387" s="218">
        <f t="shared" si="44"/>
        <v>50</v>
      </c>
      <c r="I387" s="218">
        <f t="shared" si="44"/>
        <v>50</v>
      </c>
    </row>
    <row r="388" spans="1:9" ht="12.75">
      <c r="A388" s="56" t="s">
        <v>109</v>
      </c>
      <c r="B388" s="62" t="s">
        <v>91</v>
      </c>
      <c r="C388" s="63" t="s">
        <v>92</v>
      </c>
      <c r="D388" s="63" t="s">
        <v>64</v>
      </c>
      <c r="E388" s="63" t="s">
        <v>335</v>
      </c>
      <c r="F388" s="64"/>
      <c r="G388" s="278">
        <f t="shared" si="44"/>
        <v>50</v>
      </c>
      <c r="H388" s="226">
        <f t="shared" si="44"/>
        <v>50</v>
      </c>
      <c r="I388" s="226">
        <f t="shared" si="44"/>
        <v>50</v>
      </c>
    </row>
    <row r="389" spans="1:9" ht="12.75">
      <c r="A389" s="46" t="s">
        <v>131</v>
      </c>
      <c r="B389" s="47" t="s">
        <v>91</v>
      </c>
      <c r="C389" s="40" t="s">
        <v>92</v>
      </c>
      <c r="D389" s="40" t="s">
        <v>64</v>
      </c>
      <c r="E389" s="40" t="s">
        <v>335</v>
      </c>
      <c r="F389" s="48" t="s">
        <v>130</v>
      </c>
      <c r="G389" s="280">
        <v>50</v>
      </c>
      <c r="H389" s="220">
        <v>50</v>
      </c>
      <c r="I389" s="220">
        <v>50</v>
      </c>
    </row>
    <row r="390" spans="1:9" ht="13.5" hidden="1">
      <c r="A390" s="51" t="s">
        <v>104</v>
      </c>
      <c r="B390" s="14">
        <v>905</v>
      </c>
      <c r="C390" s="13" t="s">
        <v>92</v>
      </c>
      <c r="D390" s="13" t="s">
        <v>64</v>
      </c>
      <c r="E390" s="13" t="s">
        <v>105</v>
      </c>
      <c r="F390" s="15" t="s">
        <v>66</v>
      </c>
      <c r="G390" s="277">
        <f aca="true" t="shared" si="45" ref="G390:I391">G391</f>
        <v>0</v>
      </c>
      <c r="H390" s="218">
        <f t="shared" si="45"/>
        <v>0</v>
      </c>
      <c r="I390" s="218">
        <f t="shared" si="45"/>
        <v>0</v>
      </c>
    </row>
    <row r="391" spans="1:9" ht="25.5" hidden="1">
      <c r="A391" s="46" t="s">
        <v>107</v>
      </c>
      <c r="B391" s="52">
        <v>905</v>
      </c>
      <c r="C391" s="34" t="s">
        <v>92</v>
      </c>
      <c r="D391" s="34" t="s">
        <v>64</v>
      </c>
      <c r="E391" s="34" t="s">
        <v>106</v>
      </c>
      <c r="F391" s="53" t="s">
        <v>66</v>
      </c>
      <c r="G391" s="280">
        <f t="shared" si="45"/>
        <v>0</v>
      </c>
      <c r="H391" s="220">
        <f t="shared" si="45"/>
        <v>0</v>
      </c>
      <c r="I391" s="220">
        <f t="shared" si="45"/>
        <v>0</v>
      </c>
    </row>
    <row r="392" spans="1:9" ht="12.75" hidden="1">
      <c r="A392" s="46" t="s">
        <v>99</v>
      </c>
      <c r="B392" s="47">
        <v>905</v>
      </c>
      <c r="C392" s="40" t="s">
        <v>92</v>
      </c>
      <c r="D392" s="40" t="s">
        <v>64</v>
      </c>
      <c r="E392" s="40" t="s">
        <v>106</v>
      </c>
      <c r="F392" s="48" t="s">
        <v>98</v>
      </c>
      <c r="G392" s="280">
        <v>0</v>
      </c>
      <c r="H392" s="220">
        <v>0</v>
      </c>
      <c r="I392" s="220">
        <v>0</v>
      </c>
    </row>
    <row r="393" spans="1:9" ht="93.75" customHeight="1" hidden="1">
      <c r="A393" s="20" t="s">
        <v>101</v>
      </c>
      <c r="B393" s="7" t="s">
        <v>91</v>
      </c>
      <c r="C393" s="6" t="s">
        <v>92</v>
      </c>
      <c r="D393" s="6" t="s">
        <v>64</v>
      </c>
      <c r="E393" s="3" t="s">
        <v>102</v>
      </c>
      <c r="F393" s="8" t="s">
        <v>66</v>
      </c>
      <c r="G393" s="299">
        <f>G394</f>
        <v>0</v>
      </c>
      <c r="H393" s="238">
        <f>H394</f>
        <v>0</v>
      </c>
      <c r="I393" s="238">
        <f>I394</f>
        <v>0</v>
      </c>
    </row>
    <row r="394" spans="1:9" ht="12.75" hidden="1">
      <c r="A394" s="19" t="s">
        <v>37</v>
      </c>
      <c r="B394" s="7" t="s">
        <v>91</v>
      </c>
      <c r="C394" s="6" t="s">
        <v>92</v>
      </c>
      <c r="D394" s="6" t="s">
        <v>64</v>
      </c>
      <c r="E394" s="5" t="s">
        <v>102</v>
      </c>
      <c r="F394" s="8" t="s">
        <v>89</v>
      </c>
      <c r="G394" s="299">
        <v>0</v>
      </c>
      <c r="H394" s="238">
        <v>0</v>
      </c>
      <c r="I394" s="238">
        <v>0</v>
      </c>
    </row>
    <row r="395" spans="1:9" ht="13.5">
      <c r="A395" s="51" t="s">
        <v>61</v>
      </c>
      <c r="B395" s="14">
        <v>905</v>
      </c>
      <c r="C395" s="13" t="s">
        <v>92</v>
      </c>
      <c r="D395" s="13" t="s">
        <v>64</v>
      </c>
      <c r="E395" s="13" t="s">
        <v>94</v>
      </c>
      <c r="F395" s="15"/>
      <c r="G395" s="277">
        <f aca="true" t="shared" si="46" ref="G395:I396">G396</f>
        <v>28</v>
      </c>
      <c r="H395" s="218">
        <f t="shared" si="46"/>
        <v>28</v>
      </c>
      <c r="I395" s="218">
        <f t="shared" si="46"/>
        <v>28</v>
      </c>
    </row>
    <row r="396" spans="1:9" ht="12.75">
      <c r="A396" s="56" t="s">
        <v>109</v>
      </c>
      <c r="B396" s="62">
        <v>905</v>
      </c>
      <c r="C396" s="63" t="s">
        <v>92</v>
      </c>
      <c r="D396" s="63" t="s">
        <v>64</v>
      </c>
      <c r="E396" s="63" t="s">
        <v>95</v>
      </c>
      <c r="F396" s="64"/>
      <c r="G396" s="278">
        <f t="shared" si="46"/>
        <v>28</v>
      </c>
      <c r="H396" s="226">
        <f t="shared" si="46"/>
        <v>28</v>
      </c>
      <c r="I396" s="226">
        <f t="shared" si="46"/>
        <v>28</v>
      </c>
    </row>
    <row r="397" spans="1:9" ht="12.75">
      <c r="A397" s="46" t="s">
        <v>131</v>
      </c>
      <c r="B397" s="47">
        <v>905</v>
      </c>
      <c r="C397" s="40" t="s">
        <v>92</v>
      </c>
      <c r="D397" s="40" t="s">
        <v>64</v>
      </c>
      <c r="E397" s="40" t="s">
        <v>95</v>
      </c>
      <c r="F397" s="48" t="s">
        <v>130</v>
      </c>
      <c r="G397" s="280">
        <v>28</v>
      </c>
      <c r="H397" s="220">
        <v>28</v>
      </c>
      <c r="I397" s="220">
        <v>28</v>
      </c>
    </row>
    <row r="398" spans="1:9" ht="63" hidden="1">
      <c r="A398" s="20" t="s">
        <v>101</v>
      </c>
      <c r="B398" s="7" t="s">
        <v>91</v>
      </c>
      <c r="C398" s="6" t="s">
        <v>92</v>
      </c>
      <c r="D398" s="6" t="s">
        <v>64</v>
      </c>
      <c r="E398" s="3" t="s">
        <v>102</v>
      </c>
      <c r="F398" s="12" t="s">
        <v>66</v>
      </c>
      <c r="G398" s="300">
        <f>G399</f>
        <v>0</v>
      </c>
      <c r="H398" s="239">
        <f>H399</f>
        <v>0</v>
      </c>
      <c r="I398" s="239">
        <f>I399</f>
        <v>0</v>
      </c>
    </row>
    <row r="399" spans="1:9" ht="12.75" hidden="1">
      <c r="A399" s="19" t="s">
        <v>37</v>
      </c>
      <c r="B399" s="7" t="s">
        <v>91</v>
      </c>
      <c r="C399" s="6" t="s">
        <v>92</v>
      </c>
      <c r="D399" s="6" t="s">
        <v>64</v>
      </c>
      <c r="E399" s="4" t="s">
        <v>102</v>
      </c>
      <c r="F399" s="12" t="s">
        <v>89</v>
      </c>
      <c r="G399" s="300">
        <v>0</v>
      </c>
      <c r="H399" s="239">
        <v>0</v>
      </c>
      <c r="I399" s="239">
        <v>0</v>
      </c>
    </row>
    <row r="400" spans="1:9" ht="13.5">
      <c r="A400" s="146" t="s">
        <v>181</v>
      </c>
      <c r="B400" s="9" t="s">
        <v>91</v>
      </c>
      <c r="C400" s="10" t="s">
        <v>92</v>
      </c>
      <c r="D400" s="10" t="s">
        <v>64</v>
      </c>
      <c r="E400" s="10" t="s">
        <v>182</v>
      </c>
      <c r="F400" s="140"/>
      <c r="G400" s="277">
        <f>G401</f>
        <v>2000</v>
      </c>
      <c r="H400" s="218">
        <f aca="true" t="shared" si="47" ref="H400:I402">H401</f>
        <v>0</v>
      </c>
      <c r="I400" s="218">
        <f t="shared" si="47"/>
        <v>0</v>
      </c>
    </row>
    <row r="401" spans="1:9" ht="27">
      <c r="A401" s="146" t="s">
        <v>183</v>
      </c>
      <c r="B401" s="9" t="s">
        <v>91</v>
      </c>
      <c r="C401" s="10" t="s">
        <v>92</v>
      </c>
      <c r="D401" s="10" t="s">
        <v>64</v>
      </c>
      <c r="E401" s="10" t="s">
        <v>184</v>
      </c>
      <c r="F401" s="15"/>
      <c r="G401" s="277">
        <f>G402</f>
        <v>2000</v>
      </c>
      <c r="H401" s="218">
        <f t="shared" si="47"/>
        <v>0</v>
      </c>
      <c r="I401" s="218">
        <f t="shared" si="47"/>
        <v>0</v>
      </c>
    </row>
    <row r="402" spans="1:9" ht="12.75">
      <c r="A402" s="144" t="s">
        <v>277</v>
      </c>
      <c r="B402" s="129" t="s">
        <v>91</v>
      </c>
      <c r="C402" s="130" t="s">
        <v>92</v>
      </c>
      <c r="D402" s="130" t="s">
        <v>64</v>
      </c>
      <c r="E402" s="130" t="s">
        <v>278</v>
      </c>
      <c r="F402" s="135"/>
      <c r="G402" s="278">
        <f>G403</f>
        <v>2000</v>
      </c>
      <c r="H402" s="226">
        <f t="shared" si="47"/>
        <v>0</v>
      </c>
      <c r="I402" s="226">
        <f t="shared" si="47"/>
        <v>0</v>
      </c>
    </row>
    <row r="403" spans="1:9" ht="12.75">
      <c r="A403" s="191" t="s">
        <v>131</v>
      </c>
      <c r="B403" s="47" t="s">
        <v>91</v>
      </c>
      <c r="C403" s="40" t="s">
        <v>92</v>
      </c>
      <c r="D403" s="40" t="s">
        <v>64</v>
      </c>
      <c r="E403" s="40" t="s">
        <v>278</v>
      </c>
      <c r="F403" s="48" t="s">
        <v>130</v>
      </c>
      <c r="G403" s="280">
        <v>2000</v>
      </c>
      <c r="H403" s="220"/>
      <c r="I403" s="220"/>
    </row>
    <row r="404" spans="1:9" ht="13.5">
      <c r="A404" s="146" t="s">
        <v>181</v>
      </c>
      <c r="B404" s="9" t="s">
        <v>91</v>
      </c>
      <c r="C404" s="10" t="s">
        <v>92</v>
      </c>
      <c r="D404" s="10" t="s">
        <v>64</v>
      </c>
      <c r="E404" s="10" t="s">
        <v>182</v>
      </c>
      <c r="F404" s="11"/>
      <c r="G404" s="277">
        <f>G405</f>
        <v>500</v>
      </c>
      <c r="H404" s="218">
        <f aca="true" t="shared" si="48" ref="H404:I406">H405</f>
        <v>0</v>
      </c>
      <c r="I404" s="218">
        <f t="shared" si="48"/>
        <v>0</v>
      </c>
    </row>
    <row r="405" spans="1:9" ht="27">
      <c r="A405" s="146" t="s">
        <v>183</v>
      </c>
      <c r="B405" s="9" t="s">
        <v>91</v>
      </c>
      <c r="C405" s="10" t="s">
        <v>92</v>
      </c>
      <c r="D405" s="10" t="s">
        <v>64</v>
      </c>
      <c r="E405" s="10" t="s">
        <v>184</v>
      </c>
      <c r="F405" s="11"/>
      <c r="G405" s="277">
        <f>G406</f>
        <v>500</v>
      </c>
      <c r="H405" s="218">
        <f t="shared" si="48"/>
        <v>0</v>
      </c>
      <c r="I405" s="218">
        <f t="shared" si="48"/>
        <v>0</v>
      </c>
    </row>
    <row r="406" spans="1:9" ht="38.25">
      <c r="A406" s="144" t="s">
        <v>279</v>
      </c>
      <c r="B406" s="129" t="s">
        <v>91</v>
      </c>
      <c r="C406" s="130" t="s">
        <v>92</v>
      </c>
      <c r="D406" s="130" t="s">
        <v>64</v>
      </c>
      <c r="E406" s="130" t="s">
        <v>280</v>
      </c>
      <c r="F406" s="131"/>
      <c r="G406" s="278">
        <f>G407</f>
        <v>500</v>
      </c>
      <c r="H406" s="226">
        <f t="shared" si="48"/>
        <v>0</v>
      </c>
      <c r="I406" s="226">
        <f t="shared" si="48"/>
        <v>0</v>
      </c>
    </row>
    <row r="407" spans="1:9" ht="12.75">
      <c r="A407" s="153" t="s">
        <v>131</v>
      </c>
      <c r="B407" s="47" t="s">
        <v>91</v>
      </c>
      <c r="C407" s="40" t="s">
        <v>92</v>
      </c>
      <c r="D407" s="40" t="s">
        <v>64</v>
      </c>
      <c r="E407" s="40" t="s">
        <v>280</v>
      </c>
      <c r="F407" s="48" t="s">
        <v>247</v>
      </c>
      <c r="G407" s="280">
        <v>500</v>
      </c>
      <c r="H407" s="220"/>
      <c r="I407" s="220"/>
    </row>
    <row r="408" spans="1:9" ht="13.5">
      <c r="A408" s="146" t="s">
        <v>284</v>
      </c>
      <c r="B408" s="9" t="s">
        <v>91</v>
      </c>
      <c r="C408" s="10" t="s">
        <v>92</v>
      </c>
      <c r="D408" s="10" t="s">
        <v>64</v>
      </c>
      <c r="E408" s="10" t="s">
        <v>21</v>
      </c>
      <c r="F408" s="11"/>
      <c r="G408" s="277">
        <f>G409+G414</f>
        <v>15406.3</v>
      </c>
      <c r="H408" s="218">
        <f>H409+H414</f>
        <v>17423.399999999998</v>
      </c>
      <c r="I408" s="218">
        <f>I409+I414</f>
        <v>22090.600000000002</v>
      </c>
    </row>
    <row r="409" spans="1:9" ht="13.5">
      <c r="A409" s="146" t="s">
        <v>365</v>
      </c>
      <c r="B409" s="9" t="s">
        <v>91</v>
      </c>
      <c r="C409" s="10" t="s">
        <v>92</v>
      </c>
      <c r="D409" s="10" t="s">
        <v>64</v>
      </c>
      <c r="E409" s="10" t="s">
        <v>56</v>
      </c>
      <c r="F409" s="11"/>
      <c r="G409" s="277">
        <f aca="true" t="shared" si="49" ref="G409:I410">G410</f>
        <v>15116.3</v>
      </c>
      <c r="H409" s="218">
        <f t="shared" si="49"/>
        <v>17231.399999999998</v>
      </c>
      <c r="I409" s="218">
        <f t="shared" si="49"/>
        <v>21950.600000000002</v>
      </c>
    </row>
    <row r="410" spans="1:9" ht="12.75" hidden="1">
      <c r="A410" s="144" t="s">
        <v>264</v>
      </c>
      <c r="B410" s="129" t="s">
        <v>91</v>
      </c>
      <c r="C410" s="130" t="s">
        <v>92</v>
      </c>
      <c r="D410" s="130" t="s">
        <v>64</v>
      </c>
      <c r="E410" s="257" t="s">
        <v>265</v>
      </c>
      <c r="F410" s="131"/>
      <c r="G410" s="301">
        <f t="shared" si="49"/>
        <v>15116.3</v>
      </c>
      <c r="H410" s="240">
        <f t="shared" si="49"/>
        <v>17231.399999999998</v>
      </c>
      <c r="I410" s="240">
        <f t="shared" si="49"/>
        <v>21950.600000000002</v>
      </c>
    </row>
    <row r="411" spans="1:9" ht="25.5">
      <c r="A411" s="123" t="s">
        <v>371</v>
      </c>
      <c r="B411" s="129" t="s">
        <v>91</v>
      </c>
      <c r="C411" s="130" t="s">
        <v>92</v>
      </c>
      <c r="D411" s="130" t="s">
        <v>64</v>
      </c>
      <c r="E411" s="257" t="s">
        <v>281</v>
      </c>
      <c r="F411" s="64"/>
      <c r="G411" s="278">
        <f>G412+G413</f>
        <v>15116.3</v>
      </c>
      <c r="H411" s="226">
        <f>H412+H413</f>
        <v>17231.399999999998</v>
      </c>
      <c r="I411" s="226">
        <f>I412+I413</f>
        <v>21950.600000000002</v>
      </c>
    </row>
    <row r="412" spans="1:9" ht="12.75">
      <c r="A412" s="164" t="s">
        <v>131</v>
      </c>
      <c r="B412" s="113" t="s">
        <v>91</v>
      </c>
      <c r="C412" s="67" t="s">
        <v>92</v>
      </c>
      <c r="D412" s="67" t="s">
        <v>64</v>
      </c>
      <c r="E412" s="67" t="s">
        <v>281</v>
      </c>
      <c r="F412" s="119" t="s">
        <v>130</v>
      </c>
      <c r="G412" s="281">
        <v>500.8</v>
      </c>
      <c r="H412" s="234">
        <v>526.3</v>
      </c>
      <c r="I412" s="234">
        <v>533.2</v>
      </c>
    </row>
    <row r="413" spans="1:9" ht="12.75">
      <c r="A413" s="164" t="s">
        <v>131</v>
      </c>
      <c r="B413" s="113" t="s">
        <v>91</v>
      </c>
      <c r="C413" s="67" t="s">
        <v>92</v>
      </c>
      <c r="D413" s="67" t="s">
        <v>64</v>
      </c>
      <c r="E413" s="67" t="s">
        <v>281</v>
      </c>
      <c r="F413" s="48" t="s">
        <v>130</v>
      </c>
      <c r="G413" s="280">
        <v>14615.5</v>
      </c>
      <c r="H413" s="220">
        <v>16705.1</v>
      </c>
      <c r="I413" s="220">
        <v>21417.4</v>
      </c>
    </row>
    <row r="414" spans="1:9" ht="13.5">
      <c r="A414" s="187" t="s">
        <v>267</v>
      </c>
      <c r="B414" s="188" t="s">
        <v>91</v>
      </c>
      <c r="C414" s="189" t="s">
        <v>92</v>
      </c>
      <c r="D414" s="189" t="s">
        <v>64</v>
      </c>
      <c r="E414" s="189" t="s">
        <v>52</v>
      </c>
      <c r="F414" s="190"/>
      <c r="G414" s="277">
        <f aca="true" t="shared" si="50" ref="G414:I415">G415</f>
        <v>290</v>
      </c>
      <c r="H414" s="218">
        <f t="shared" si="50"/>
        <v>192</v>
      </c>
      <c r="I414" s="218">
        <f t="shared" si="50"/>
        <v>140</v>
      </c>
    </row>
    <row r="415" spans="1:9" ht="12.75">
      <c r="A415" s="123" t="s">
        <v>268</v>
      </c>
      <c r="B415" s="62" t="s">
        <v>91</v>
      </c>
      <c r="C415" s="63" t="s">
        <v>92</v>
      </c>
      <c r="D415" s="63" t="s">
        <v>64</v>
      </c>
      <c r="E415" s="63" t="s">
        <v>269</v>
      </c>
      <c r="F415" s="64"/>
      <c r="G415" s="301">
        <f t="shared" si="50"/>
        <v>290</v>
      </c>
      <c r="H415" s="240">
        <f t="shared" si="50"/>
        <v>192</v>
      </c>
      <c r="I415" s="240">
        <f t="shared" si="50"/>
        <v>140</v>
      </c>
    </row>
    <row r="416" spans="1:9" ht="12.75">
      <c r="A416" s="153" t="s">
        <v>131</v>
      </c>
      <c r="B416" s="62" t="s">
        <v>91</v>
      </c>
      <c r="C416" s="40" t="s">
        <v>92</v>
      </c>
      <c r="D416" s="40" t="s">
        <v>64</v>
      </c>
      <c r="E416" s="40" t="s">
        <v>269</v>
      </c>
      <c r="F416" s="48" t="s">
        <v>130</v>
      </c>
      <c r="G416" s="280">
        <v>290</v>
      </c>
      <c r="H416" s="220">
        <v>192</v>
      </c>
      <c r="I416" s="220">
        <v>140</v>
      </c>
    </row>
    <row r="417" spans="1:9" ht="13.5">
      <c r="A417" s="146" t="s">
        <v>285</v>
      </c>
      <c r="B417" s="9" t="s">
        <v>91</v>
      </c>
      <c r="C417" s="10" t="s">
        <v>92</v>
      </c>
      <c r="D417" s="10" t="s">
        <v>64</v>
      </c>
      <c r="E417" s="10" t="s">
        <v>21</v>
      </c>
      <c r="F417" s="11"/>
      <c r="G417" s="288">
        <f>G418</f>
        <v>2696.9</v>
      </c>
      <c r="H417" s="221">
        <f aca="true" t="shared" si="51" ref="H417:I419">H418</f>
        <v>2963.3</v>
      </c>
      <c r="I417" s="221">
        <f t="shared" si="51"/>
        <v>3673</v>
      </c>
    </row>
    <row r="418" spans="1:9" ht="13.5">
      <c r="A418" s="146" t="s">
        <v>365</v>
      </c>
      <c r="B418" s="9" t="s">
        <v>91</v>
      </c>
      <c r="C418" s="10" t="s">
        <v>92</v>
      </c>
      <c r="D418" s="10" t="s">
        <v>64</v>
      </c>
      <c r="E418" s="10" t="s">
        <v>56</v>
      </c>
      <c r="F418" s="11"/>
      <c r="G418" s="277">
        <f>G419</f>
        <v>2696.9</v>
      </c>
      <c r="H418" s="218">
        <f t="shared" si="51"/>
        <v>2963.3</v>
      </c>
      <c r="I418" s="218">
        <f t="shared" si="51"/>
        <v>3673</v>
      </c>
    </row>
    <row r="419" spans="1:9" ht="15.75" customHeight="1" hidden="1">
      <c r="A419" s="144" t="s">
        <v>264</v>
      </c>
      <c r="B419" s="129" t="s">
        <v>91</v>
      </c>
      <c r="C419" s="130" t="s">
        <v>92</v>
      </c>
      <c r="D419" s="130" t="s">
        <v>64</v>
      </c>
      <c r="E419" s="257" t="s">
        <v>265</v>
      </c>
      <c r="F419" s="131"/>
      <c r="G419" s="278">
        <f>G420</f>
        <v>2696.9</v>
      </c>
      <c r="H419" s="226">
        <f t="shared" si="51"/>
        <v>2963.3</v>
      </c>
      <c r="I419" s="226">
        <f t="shared" si="51"/>
        <v>3673</v>
      </c>
    </row>
    <row r="420" spans="1:9" ht="12.75">
      <c r="A420" s="180" t="s">
        <v>372</v>
      </c>
      <c r="B420" s="129" t="s">
        <v>91</v>
      </c>
      <c r="C420" s="130" t="s">
        <v>92</v>
      </c>
      <c r="D420" s="130" t="s">
        <v>64</v>
      </c>
      <c r="E420" s="257" t="s">
        <v>282</v>
      </c>
      <c r="F420" s="131"/>
      <c r="G420" s="278">
        <f>G421+G422+G423</f>
        <v>2696.9</v>
      </c>
      <c r="H420" s="226">
        <f>H421+H422+H423</f>
        <v>2963.3</v>
      </c>
      <c r="I420" s="226">
        <f>I421+I422+I423</f>
        <v>3673</v>
      </c>
    </row>
    <row r="421" spans="1:9" ht="12.75">
      <c r="A421" s="164" t="s">
        <v>131</v>
      </c>
      <c r="B421" s="113" t="s">
        <v>91</v>
      </c>
      <c r="C421" s="67" t="s">
        <v>92</v>
      </c>
      <c r="D421" s="67" t="s">
        <v>64</v>
      </c>
      <c r="E421" s="67" t="s">
        <v>282</v>
      </c>
      <c r="F421" s="68" t="s">
        <v>130</v>
      </c>
      <c r="G421" s="280">
        <v>80</v>
      </c>
      <c r="H421" s="220">
        <v>84</v>
      </c>
      <c r="I421" s="220">
        <v>88</v>
      </c>
    </row>
    <row r="422" spans="1:9" ht="12.75">
      <c r="A422" s="164" t="s">
        <v>283</v>
      </c>
      <c r="B422" s="113" t="s">
        <v>91</v>
      </c>
      <c r="C422" s="67" t="s">
        <v>92</v>
      </c>
      <c r="D422" s="67" t="s">
        <v>64</v>
      </c>
      <c r="E422" s="67" t="s">
        <v>282</v>
      </c>
      <c r="F422" s="68" t="s">
        <v>130</v>
      </c>
      <c r="G422" s="280">
        <v>50</v>
      </c>
      <c r="H422" s="220">
        <v>52</v>
      </c>
      <c r="I422" s="220">
        <v>55</v>
      </c>
    </row>
    <row r="423" spans="1:9" ht="13.5" thickBot="1">
      <c r="A423" s="186" t="s">
        <v>131</v>
      </c>
      <c r="B423" s="22" t="s">
        <v>91</v>
      </c>
      <c r="C423" s="23" t="s">
        <v>92</v>
      </c>
      <c r="D423" s="23" t="s">
        <v>64</v>
      </c>
      <c r="E423" s="23" t="s">
        <v>282</v>
      </c>
      <c r="F423" s="24" t="s">
        <v>130</v>
      </c>
      <c r="G423" s="279">
        <v>2566.9</v>
      </c>
      <c r="H423" s="230">
        <v>2827.3</v>
      </c>
      <c r="I423" s="230">
        <v>3530</v>
      </c>
    </row>
    <row r="424" spans="1:9" ht="14.25">
      <c r="A424" s="58" t="s">
        <v>62</v>
      </c>
      <c r="B424" s="102">
        <v>905</v>
      </c>
      <c r="C424" s="87" t="s">
        <v>92</v>
      </c>
      <c r="D424" s="87" t="s">
        <v>69</v>
      </c>
      <c r="E424" s="87"/>
      <c r="F424" s="101"/>
      <c r="G424" s="290">
        <f>G425+G430</f>
        <v>8948.8</v>
      </c>
      <c r="H424" s="227">
        <f>H425+H430</f>
        <v>8948.8</v>
      </c>
      <c r="I424" s="227">
        <f>I425+I430</f>
        <v>8948.8</v>
      </c>
    </row>
    <row r="425" spans="1:9" ht="39.75" customHeight="1">
      <c r="A425" s="51" t="s">
        <v>46</v>
      </c>
      <c r="B425" s="14">
        <v>905</v>
      </c>
      <c r="C425" s="13" t="s">
        <v>92</v>
      </c>
      <c r="D425" s="13" t="s">
        <v>69</v>
      </c>
      <c r="E425" s="13" t="s">
        <v>47</v>
      </c>
      <c r="F425" s="15"/>
      <c r="G425" s="277">
        <f>G426</f>
        <v>8938.8</v>
      </c>
      <c r="H425" s="218">
        <f>H426</f>
        <v>8938.8</v>
      </c>
      <c r="I425" s="218">
        <f>I426</f>
        <v>8938.8</v>
      </c>
    </row>
    <row r="426" spans="1:9" ht="12.75">
      <c r="A426" s="56" t="s">
        <v>109</v>
      </c>
      <c r="B426" s="62">
        <v>905</v>
      </c>
      <c r="C426" s="63" t="s">
        <v>92</v>
      </c>
      <c r="D426" s="63" t="s">
        <v>69</v>
      </c>
      <c r="E426" s="63" t="s">
        <v>48</v>
      </c>
      <c r="F426" s="64"/>
      <c r="G426" s="278">
        <f>G427+G428+G429</f>
        <v>8938.8</v>
      </c>
      <c r="H426" s="226">
        <f>H427+H428+H429</f>
        <v>8938.8</v>
      </c>
      <c r="I426" s="226">
        <f>I427+I428+I429</f>
        <v>8938.8</v>
      </c>
    </row>
    <row r="427" spans="1:9" ht="12.75">
      <c r="A427" s="92" t="s">
        <v>133</v>
      </c>
      <c r="B427" s="65">
        <v>905</v>
      </c>
      <c r="C427" s="43" t="s">
        <v>92</v>
      </c>
      <c r="D427" s="43" t="s">
        <v>69</v>
      </c>
      <c r="E427" s="43" t="s">
        <v>48</v>
      </c>
      <c r="F427" s="66" t="s">
        <v>132</v>
      </c>
      <c r="G427" s="281">
        <v>8594.9</v>
      </c>
      <c r="H427" s="234">
        <v>8594.9</v>
      </c>
      <c r="I427" s="234">
        <v>8594.9</v>
      </c>
    </row>
    <row r="428" spans="1:9" ht="12.75">
      <c r="A428" s="92" t="s">
        <v>119</v>
      </c>
      <c r="B428" s="47">
        <v>905</v>
      </c>
      <c r="C428" s="40" t="s">
        <v>92</v>
      </c>
      <c r="D428" s="40" t="s">
        <v>69</v>
      </c>
      <c r="E428" s="40" t="s">
        <v>48</v>
      </c>
      <c r="F428" s="48" t="s">
        <v>116</v>
      </c>
      <c r="G428" s="280">
        <v>337.8</v>
      </c>
      <c r="H428" s="220">
        <v>337.8</v>
      </c>
      <c r="I428" s="220">
        <v>337.8</v>
      </c>
    </row>
    <row r="429" spans="1:9" ht="12.75">
      <c r="A429" s="92" t="s">
        <v>120</v>
      </c>
      <c r="B429" s="47">
        <v>905</v>
      </c>
      <c r="C429" s="40" t="s">
        <v>92</v>
      </c>
      <c r="D429" s="40" t="s">
        <v>69</v>
      </c>
      <c r="E429" s="40" t="s">
        <v>48</v>
      </c>
      <c r="F429" s="48" t="s">
        <v>117</v>
      </c>
      <c r="G429" s="280">
        <v>6.1</v>
      </c>
      <c r="H429" s="219">
        <v>6.1</v>
      </c>
      <c r="I429" s="219">
        <v>6.1</v>
      </c>
    </row>
    <row r="430" spans="1:9" ht="13.5">
      <c r="A430" s="146" t="s">
        <v>160</v>
      </c>
      <c r="B430" s="14" t="s">
        <v>91</v>
      </c>
      <c r="C430" s="13" t="s">
        <v>92</v>
      </c>
      <c r="D430" s="13" t="s">
        <v>69</v>
      </c>
      <c r="E430" s="13" t="s">
        <v>21</v>
      </c>
      <c r="F430" s="15"/>
      <c r="G430" s="277">
        <f aca="true" t="shared" si="52" ref="G430:I432">G431</f>
        <v>10</v>
      </c>
      <c r="H430" s="218">
        <f t="shared" si="52"/>
        <v>10</v>
      </c>
      <c r="I430" s="218">
        <f t="shared" si="52"/>
        <v>10</v>
      </c>
    </row>
    <row r="431" spans="1:9" ht="13.5">
      <c r="A431" s="167" t="s">
        <v>267</v>
      </c>
      <c r="B431" s="137" t="s">
        <v>91</v>
      </c>
      <c r="C431" s="138" t="s">
        <v>92</v>
      </c>
      <c r="D431" s="138" t="s">
        <v>69</v>
      </c>
      <c r="E431" s="138" t="s">
        <v>52</v>
      </c>
      <c r="F431" s="140"/>
      <c r="G431" s="288">
        <f t="shared" si="52"/>
        <v>10</v>
      </c>
      <c r="H431" s="221">
        <f t="shared" si="52"/>
        <v>10</v>
      </c>
      <c r="I431" s="221">
        <f t="shared" si="52"/>
        <v>10</v>
      </c>
    </row>
    <row r="432" spans="1:9" ht="12.75">
      <c r="A432" s="123" t="s">
        <v>268</v>
      </c>
      <c r="B432" s="62" t="s">
        <v>91</v>
      </c>
      <c r="C432" s="63" t="s">
        <v>92</v>
      </c>
      <c r="D432" s="63" t="s">
        <v>69</v>
      </c>
      <c r="E432" s="63" t="s">
        <v>269</v>
      </c>
      <c r="F432" s="64"/>
      <c r="G432" s="278">
        <f t="shared" si="52"/>
        <v>10</v>
      </c>
      <c r="H432" s="226">
        <f t="shared" si="52"/>
        <v>10</v>
      </c>
      <c r="I432" s="226">
        <f t="shared" si="52"/>
        <v>10</v>
      </c>
    </row>
    <row r="433" spans="1:9" ht="13.5" thickBot="1">
      <c r="A433" s="127" t="s">
        <v>119</v>
      </c>
      <c r="B433" s="47" t="s">
        <v>91</v>
      </c>
      <c r="C433" s="40" t="s">
        <v>92</v>
      </c>
      <c r="D433" s="40" t="s">
        <v>69</v>
      </c>
      <c r="E433" s="40" t="s">
        <v>269</v>
      </c>
      <c r="F433" s="48" t="s">
        <v>116</v>
      </c>
      <c r="G433" s="292">
        <v>10</v>
      </c>
      <c r="H433" s="236">
        <v>10</v>
      </c>
      <c r="I433" s="236">
        <v>10</v>
      </c>
    </row>
    <row r="434" spans="1:9" ht="16.5" thickBot="1">
      <c r="A434" s="313" t="s">
        <v>140</v>
      </c>
      <c r="B434" s="93">
        <v>905</v>
      </c>
      <c r="C434" s="84">
        <v>10</v>
      </c>
      <c r="D434" s="84" t="s">
        <v>65</v>
      </c>
      <c r="E434" s="84"/>
      <c r="F434" s="94"/>
      <c r="G434" s="275">
        <f aca="true" t="shared" si="53" ref="G434:I435">G435</f>
        <v>404</v>
      </c>
      <c r="H434" s="212">
        <f t="shared" si="53"/>
        <v>404</v>
      </c>
      <c r="I434" s="212">
        <f t="shared" si="53"/>
        <v>404</v>
      </c>
    </row>
    <row r="435" spans="1:9" ht="14.25">
      <c r="A435" s="96" t="s">
        <v>29</v>
      </c>
      <c r="B435" s="86" t="s">
        <v>91</v>
      </c>
      <c r="C435" s="87">
        <v>10</v>
      </c>
      <c r="D435" s="87" t="s">
        <v>67</v>
      </c>
      <c r="E435" s="87"/>
      <c r="F435" s="101"/>
      <c r="G435" s="290">
        <f t="shared" si="53"/>
        <v>404</v>
      </c>
      <c r="H435" s="227">
        <f t="shared" si="53"/>
        <v>404</v>
      </c>
      <c r="I435" s="227">
        <f t="shared" si="53"/>
        <v>404</v>
      </c>
    </row>
    <row r="436" spans="1:9" ht="13.5">
      <c r="A436" s="29" t="s">
        <v>161</v>
      </c>
      <c r="B436" s="30" t="s">
        <v>91</v>
      </c>
      <c r="C436" s="13">
        <v>10</v>
      </c>
      <c r="D436" s="13" t="s">
        <v>67</v>
      </c>
      <c r="E436" s="13" t="s">
        <v>21</v>
      </c>
      <c r="F436" s="15"/>
      <c r="G436" s="277">
        <f>G437+G442</f>
        <v>404</v>
      </c>
      <c r="H436" s="218">
        <f>H437+H442</f>
        <v>404</v>
      </c>
      <c r="I436" s="218">
        <f>I437+I442</f>
        <v>404</v>
      </c>
    </row>
    <row r="437" spans="1:9" ht="13.5">
      <c r="A437" s="201" t="s">
        <v>358</v>
      </c>
      <c r="B437" s="317" t="s">
        <v>91</v>
      </c>
      <c r="C437" s="138" t="s">
        <v>83</v>
      </c>
      <c r="D437" s="138" t="s">
        <v>67</v>
      </c>
      <c r="E437" s="138" t="s">
        <v>50</v>
      </c>
      <c r="F437" s="140"/>
      <c r="G437" s="277">
        <f>G438+G440</f>
        <v>361</v>
      </c>
      <c r="H437" s="218">
        <f>H438+H440</f>
        <v>361</v>
      </c>
      <c r="I437" s="218">
        <f>I438+I440</f>
        <v>361</v>
      </c>
    </row>
    <row r="438" spans="1:9" ht="25.5">
      <c r="A438" s="103" t="s">
        <v>373</v>
      </c>
      <c r="B438" s="249" t="s">
        <v>91</v>
      </c>
      <c r="C438" s="63" t="s">
        <v>83</v>
      </c>
      <c r="D438" s="63" t="s">
        <v>67</v>
      </c>
      <c r="E438" s="63" t="s">
        <v>316</v>
      </c>
      <c r="F438" s="64"/>
      <c r="G438" s="301">
        <f>G439</f>
        <v>181</v>
      </c>
      <c r="H438" s="240">
        <f>H439</f>
        <v>181</v>
      </c>
      <c r="I438" s="240">
        <f>I439</f>
        <v>181</v>
      </c>
    </row>
    <row r="439" spans="1:9" ht="12.75">
      <c r="A439" s="92" t="s">
        <v>131</v>
      </c>
      <c r="B439" s="39" t="s">
        <v>91</v>
      </c>
      <c r="C439" s="40" t="s">
        <v>83</v>
      </c>
      <c r="D439" s="40" t="s">
        <v>67</v>
      </c>
      <c r="E439" s="40" t="s">
        <v>316</v>
      </c>
      <c r="F439" s="48" t="s">
        <v>130</v>
      </c>
      <c r="G439" s="281">
        <v>181</v>
      </c>
      <c r="H439" s="234">
        <v>181</v>
      </c>
      <c r="I439" s="234">
        <v>181</v>
      </c>
    </row>
    <row r="440" spans="1:9" ht="25.5">
      <c r="A440" s="103" t="s">
        <v>359</v>
      </c>
      <c r="B440" s="249" t="s">
        <v>91</v>
      </c>
      <c r="C440" s="63" t="s">
        <v>83</v>
      </c>
      <c r="D440" s="63" t="s">
        <v>67</v>
      </c>
      <c r="E440" s="63" t="s">
        <v>315</v>
      </c>
      <c r="F440" s="64"/>
      <c r="G440" s="278">
        <f>G441</f>
        <v>180</v>
      </c>
      <c r="H440" s="226">
        <f>H441</f>
        <v>180</v>
      </c>
      <c r="I440" s="226">
        <f>I441</f>
        <v>180</v>
      </c>
    </row>
    <row r="441" spans="1:9" ht="12.75">
      <c r="A441" s="92" t="s">
        <v>129</v>
      </c>
      <c r="B441" s="39" t="s">
        <v>91</v>
      </c>
      <c r="C441" s="40" t="s">
        <v>83</v>
      </c>
      <c r="D441" s="40" t="s">
        <v>67</v>
      </c>
      <c r="E441" s="40" t="s">
        <v>315</v>
      </c>
      <c r="F441" s="48" t="s">
        <v>128</v>
      </c>
      <c r="G441" s="281">
        <v>180</v>
      </c>
      <c r="H441" s="234">
        <v>180</v>
      </c>
      <c r="I441" s="234">
        <v>180</v>
      </c>
    </row>
    <row r="442" spans="1:9" ht="27">
      <c r="A442" s="201" t="s">
        <v>346</v>
      </c>
      <c r="B442" s="30" t="s">
        <v>91</v>
      </c>
      <c r="C442" s="13" t="s">
        <v>83</v>
      </c>
      <c r="D442" s="13" t="s">
        <v>67</v>
      </c>
      <c r="E442" s="13" t="s">
        <v>314</v>
      </c>
      <c r="F442" s="15"/>
      <c r="G442" s="277">
        <f>G443</f>
        <v>43</v>
      </c>
      <c r="H442" s="218">
        <f>H443</f>
        <v>43</v>
      </c>
      <c r="I442" s="218">
        <f>I443</f>
        <v>43</v>
      </c>
    </row>
    <row r="443" spans="1:9" ht="13.5" thickBot="1">
      <c r="A443" s="319" t="s">
        <v>131</v>
      </c>
      <c r="B443" s="39" t="s">
        <v>91</v>
      </c>
      <c r="C443" s="40" t="s">
        <v>83</v>
      </c>
      <c r="D443" s="40" t="s">
        <v>67</v>
      </c>
      <c r="E443" s="40" t="s">
        <v>314</v>
      </c>
      <c r="F443" s="48" t="s">
        <v>130</v>
      </c>
      <c r="G443" s="281">
        <v>43</v>
      </c>
      <c r="H443" s="234">
        <v>43</v>
      </c>
      <c r="I443" s="234">
        <v>43</v>
      </c>
    </row>
    <row r="444" spans="1:9" ht="16.5" thickBot="1">
      <c r="A444" s="318" t="s">
        <v>18</v>
      </c>
      <c r="B444" s="334"/>
      <c r="C444" s="335"/>
      <c r="D444" s="335"/>
      <c r="E444" s="335"/>
      <c r="F444" s="336"/>
      <c r="G444" s="275">
        <f>G357+G385+G434+G351+G345</f>
        <v>59783.2</v>
      </c>
      <c r="H444" s="212">
        <f>H357+H385+H434+H351+H345</f>
        <v>61403.799999999996</v>
      </c>
      <c r="I444" s="212">
        <f>I357+I385+I434+I351+I345</f>
        <v>69924.87</v>
      </c>
    </row>
    <row r="445" spans="1:9" ht="17.25" thickBot="1">
      <c r="A445" s="69" t="s">
        <v>96</v>
      </c>
      <c r="B445" s="337"/>
      <c r="C445" s="338"/>
      <c r="D445" s="338"/>
      <c r="E445" s="338"/>
      <c r="F445" s="339"/>
      <c r="G445" s="302">
        <f>G43+G179+G203+G343+G444</f>
        <v>789599.4171199999</v>
      </c>
      <c r="H445" s="241">
        <f>H43+H179+H203+H343+H444</f>
        <v>822577.2294200001</v>
      </c>
      <c r="I445" s="241">
        <f>I43+I179+I203+I343+I444</f>
        <v>869135.50242</v>
      </c>
    </row>
    <row r="446" spans="6:9" ht="12.75">
      <c r="F446" s="73"/>
      <c r="G446" s="242"/>
      <c r="H446" s="242"/>
      <c r="I446" s="242"/>
    </row>
    <row r="447" spans="6:10" ht="12.75">
      <c r="F447" s="73"/>
      <c r="G447" s="242"/>
      <c r="H447" s="242"/>
      <c r="I447" s="242"/>
      <c r="J447" s="21">
        <f>G43+G179+G203+G343+G444</f>
        <v>789599.4171199999</v>
      </c>
    </row>
    <row r="448" spans="1:9" ht="28.5">
      <c r="A448" s="70" t="s">
        <v>97</v>
      </c>
      <c r="B448" s="71"/>
      <c r="C448" s="71"/>
      <c r="D448" s="71"/>
      <c r="E448" s="72"/>
      <c r="F448" s="72"/>
      <c r="G448" s="243" t="s">
        <v>100</v>
      </c>
      <c r="H448" s="243"/>
      <c r="I448" s="243"/>
    </row>
  </sheetData>
  <sheetProtection/>
  <mergeCells count="15">
    <mergeCell ref="A204:G204"/>
    <mergeCell ref="B203:F203"/>
    <mergeCell ref="B444:F444"/>
    <mergeCell ref="B445:F445"/>
    <mergeCell ref="B343:F343"/>
    <mergeCell ref="A344:G344"/>
    <mergeCell ref="A9:G9"/>
    <mergeCell ref="F13:G13"/>
    <mergeCell ref="B179:F179"/>
    <mergeCell ref="A180:G180"/>
    <mergeCell ref="A44:G44"/>
    <mergeCell ref="A16:G16"/>
    <mergeCell ref="B43:F43"/>
    <mergeCell ref="A10:G10"/>
    <mergeCell ref="A11:G11"/>
  </mergeCells>
  <printOptions/>
  <pageMargins left="0.5905511811023623" right="0.1968503937007874" top="0.5905511811023623" bottom="0.3937007874015748" header="0.5118110236220472" footer="0.5118110236220472"/>
  <pageSetup fitToHeight="7" fitToWidth="1" horizontalDpi="600" verticalDpi="600" orientation="portrait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ShargorodskayaVA</cp:lastModifiedBy>
  <cp:lastPrinted>2013-12-20T01:57:15Z</cp:lastPrinted>
  <dcterms:created xsi:type="dcterms:W3CDTF">2012-01-16T00:51:19Z</dcterms:created>
  <dcterms:modified xsi:type="dcterms:W3CDTF">2013-12-25T04:17:31Z</dcterms:modified>
  <cp:category/>
  <cp:version/>
  <cp:contentType/>
  <cp:contentStatus/>
</cp:coreProperties>
</file>